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orange0-my.sharepoint.com/personal/fabien_richard_orange_com/Documents/Bureau/"/>
    </mc:Choice>
  </mc:AlternateContent>
  <xr:revisionPtr revIDLastSave="307" documentId="8_{285B6F7F-1108-4754-A961-23E91F714D7D}" xr6:coauthVersionLast="47" xr6:coauthVersionMax="47" xr10:uidLastSave="{8F43D24A-3F57-4E77-A719-6527AC55B20A}"/>
  <bookViews>
    <workbookView minimized="1" xWindow="1905" yWindow="570" windowWidth="13935" windowHeight="1491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Feuil1!$B$1:$K$100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9" i="1" l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58" i="1"/>
  <c r="J42" i="1"/>
  <c r="J43" i="1"/>
  <c r="J44" i="1"/>
  <c r="J45" i="1"/>
  <c r="J46" i="1"/>
  <c r="J47" i="1"/>
  <c r="J48" i="1"/>
  <c r="J49" i="1"/>
  <c r="J50" i="1"/>
  <c r="J51" i="1"/>
  <c r="J52" i="1"/>
  <c r="J41" i="1"/>
  <c r="H41" i="1"/>
  <c r="H43" i="1"/>
  <c r="H44" i="1"/>
  <c r="H45" i="1"/>
  <c r="H46" i="1"/>
  <c r="H47" i="1"/>
  <c r="H48" i="1"/>
  <c r="H49" i="1"/>
  <c r="H50" i="1"/>
  <c r="H51" i="1"/>
  <c r="H52" i="1"/>
  <c r="H42" i="1"/>
  <c r="J54" i="1" l="1"/>
  <c r="H54" i="1"/>
  <c r="H97" i="1" s="1"/>
  <c r="J98" i="1"/>
  <c r="H99" i="1" s="1" a="1"/>
  <c r="H99" i="1" s="1"/>
  <c r="H100" i="1" l="1"/>
  <c r="J9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<sst xmlns="http://schemas.openxmlformats.org/spreadsheetml/2006/main" count="191" uniqueCount="120">
  <si>
    <t>Désignation</t>
  </si>
  <si>
    <t>quantité</t>
  </si>
  <si>
    <t>prix unitaire TTC</t>
  </si>
  <si>
    <t>montant TTC</t>
  </si>
  <si>
    <t>Pipe à eau</t>
  </si>
  <si>
    <t>Tube inox de culasse</t>
  </si>
  <si>
    <t>adhérent</t>
  </si>
  <si>
    <t>public</t>
  </si>
  <si>
    <t>uniquement aux adhérents</t>
  </si>
  <si>
    <t>Filtre à air</t>
  </si>
  <si>
    <t>x quantité</t>
  </si>
  <si>
    <t xml:space="preserve">Freinage - Maître cylindre avec souflet </t>
  </si>
  <si>
    <t>Montant total TTC net:</t>
  </si>
  <si>
    <t>Calculez le montant TTC hors frais</t>
  </si>
  <si>
    <t>Déterminez les frais de port en fonction du poids total</t>
  </si>
  <si>
    <t>Calculez le poids total de l'envoi</t>
  </si>
  <si>
    <t>Freinage - Flexible AR</t>
  </si>
  <si>
    <t>Nom, Prénom :</t>
  </si>
  <si>
    <t>N° adhérent :</t>
  </si>
  <si>
    <t>500g</t>
  </si>
  <si>
    <t>1 kg</t>
  </si>
  <si>
    <t>2 kg</t>
  </si>
  <si>
    <t>5 kg</t>
  </si>
  <si>
    <t>10 kg</t>
  </si>
  <si>
    <t>Date:                           Signature:</t>
  </si>
  <si>
    <t>Tampon support de boite de vitesse Transfluide R1104</t>
  </si>
  <si>
    <t>Autocollant de filtre à air Lautrette</t>
  </si>
  <si>
    <t>Calorstat encastrable dans le radiateur</t>
  </si>
  <si>
    <t>Joints pour calorstat</t>
  </si>
  <si>
    <t>BON de COMMANDE</t>
  </si>
  <si>
    <t>Contacteur de stop</t>
  </si>
  <si>
    <t>Anneau de remorquage</t>
  </si>
  <si>
    <t>somme</t>
  </si>
  <si>
    <t>Pignon de distribution aluminium</t>
  </si>
  <si>
    <t>jusqu'à</t>
  </si>
  <si>
    <t>Régulateur adaptable 12V</t>
  </si>
  <si>
    <t>Equerre de bloquage du capot</t>
  </si>
  <si>
    <t>Joint de robinet de radiateur de chauffage</t>
  </si>
  <si>
    <t>Kit de nettoyage filtre à air</t>
  </si>
  <si>
    <r>
      <t>Vis de culasse</t>
    </r>
    <r>
      <rPr>
        <sz val="9"/>
        <rFont val="Arial"/>
        <family val="2"/>
      </rPr>
      <t xml:space="preserve"> (le jeu de 12)</t>
    </r>
  </si>
  <si>
    <r>
      <rPr>
        <sz val="11"/>
        <rFont val="Arial"/>
        <family val="2"/>
      </rPr>
      <t>Tampons de support lames de relais et pont</t>
    </r>
    <r>
      <rPr>
        <sz val="9"/>
        <rFont val="Arial"/>
        <family val="2"/>
      </rPr>
      <t xml:space="preserve"> (16 tampons + 6 entretoises - assortiment pour type R1102 / R1103 et R1104)</t>
    </r>
  </si>
  <si>
    <r>
      <rPr>
        <sz val="11"/>
        <rFont val="Arial"/>
        <family val="2"/>
      </rPr>
      <t>Tampons de support lames de relais et pont</t>
    </r>
    <r>
      <rPr>
        <sz val="9"/>
        <rFont val="Arial"/>
        <family val="2"/>
      </rPr>
      <t xml:space="preserve"> (16 tampons + 6 entretoises - assortiment pour type R1100 et R1101)</t>
    </r>
  </si>
  <si>
    <t xml:space="preserve">Freinage - Cylindre AR </t>
  </si>
  <si>
    <t xml:space="preserve">Freinage - Flexible AV </t>
  </si>
  <si>
    <t xml:space="preserve">Plaque de calandre en bronze émaillé au logo du club </t>
  </si>
  <si>
    <r>
      <t xml:space="preserve">Kit de réfection de carburateur 32 PBIC Frégate </t>
    </r>
    <r>
      <rPr>
        <sz val="9"/>
        <rFont val="Arial"/>
        <family val="2"/>
      </rPr>
      <t>(starter manuel)</t>
    </r>
  </si>
  <si>
    <r>
      <t>Kit de réfection de carburateur 32 PIBCT Frégate</t>
    </r>
    <r>
      <rPr>
        <sz val="9"/>
        <rFont val="Arial"/>
        <family val="2"/>
      </rPr>
      <t xml:space="preserve"> (starter auto)</t>
    </r>
  </si>
  <si>
    <r>
      <t xml:space="preserve">Kit étanchéité Transfluide </t>
    </r>
    <r>
      <rPr>
        <sz val="9"/>
        <rFont val="Arial"/>
        <family val="2"/>
      </rPr>
      <t>(2 joints SPI - 1 joint torique - 1 roulement
1 clips - 2 joints papier - Notice détaillée de montage)</t>
    </r>
  </si>
  <si>
    <r>
      <t>Joints de vidange métaloplastique carter moteur</t>
    </r>
    <r>
      <rPr>
        <sz val="9"/>
        <rFont val="Arial"/>
        <family val="2"/>
      </rPr>
      <t xml:space="preserve"> (les 5)</t>
    </r>
  </si>
  <si>
    <r>
      <t>Joints de vidange métaloplastique Transfluide</t>
    </r>
    <r>
      <rPr>
        <sz val="9"/>
        <rFont val="Arial"/>
        <family val="2"/>
      </rPr>
      <t xml:space="preserve"> (les 10)</t>
    </r>
  </si>
  <si>
    <r>
      <t>Joints de cloche de filtre à huile Transfluide</t>
    </r>
    <r>
      <rPr>
        <sz val="9"/>
        <rFont val="Arial"/>
        <family val="2"/>
      </rPr>
      <t xml:space="preserve"> (les 5)</t>
    </r>
  </si>
  <si>
    <r>
      <t>Joint de feux arrière à l'</t>
    </r>
    <r>
      <rPr>
        <b/>
        <sz val="11"/>
        <rFont val="Arial"/>
        <family val="2"/>
      </rPr>
      <t>unité</t>
    </r>
    <r>
      <rPr>
        <sz val="9"/>
        <rFont val="Arial"/>
        <family val="2"/>
      </rPr>
      <t xml:space="preserve"> (hors modèle avec crosses)</t>
    </r>
  </si>
  <si>
    <r>
      <t>Freinage - Cylindre AV</t>
    </r>
    <r>
      <rPr>
        <sz val="9"/>
        <rFont val="Arial"/>
        <family val="2"/>
      </rPr>
      <t xml:space="preserve"> (2 par roues)</t>
    </r>
  </si>
  <si>
    <r>
      <t>Diabolos amortisseurs de boite de vitesse</t>
    </r>
    <r>
      <rPr>
        <sz val="9"/>
        <rFont val="Arial"/>
        <family val="2"/>
      </rPr>
      <t xml:space="preserve"> (les 4)</t>
    </r>
  </si>
  <si>
    <r>
      <t>Axes et bagues de pivot de fusée AV Ø 20</t>
    </r>
    <r>
      <rPr>
        <sz val="9"/>
        <rFont val="Arial"/>
        <family val="2"/>
      </rPr>
      <t xml:space="preserve"> (2 axes - 4 bagues)</t>
    </r>
  </si>
  <si>
    <r>
      <t>Axes et bagues de pivot de fusée AV Ø 22</t>
    </r>
    <r>
      <rPr>
        <sz val="9"/>
        <rFont val="Arial"/>
        <family val="2"/>
      </rPr>
      <t xml:space="preserve"> (2 axes - 4 bagues)</t>
    </r>
  </si>
  <si>
    <t xml:space="preserve">Calculez le montant total TTC de votre réglement </t>
  </si>
  <si>
    <t>Reportez ce montant intermédiaire en deuxième page.</t>
  </si>
  <si>
    <t>Frais d'envoi:</t>
  </si>
  <si>
    <t>Calculez les montants (prix unitaire x quantité)</t>
  </si>
  <si>
    <t>Autocollant de déflecteur des Frégate Transfluide</t>
  </si>
  <si>
    <t>Montant total TTC:</t>
  </si>
  <si>
    <t>N° de série de la ou les Frégate destinataires:</t>
  </si>
  <si>
    <t>Eclaireur de plaque export</t>
  </si>
  <si>
    <t>AVERTISSEMENTS:</t>
  </si>
  <si>
    <t>❷</t>
  </si>
  <si>
    <t>❶</t>
  </si>
  <si>
    <t>❸</t>
  </si>
  <si>
    <t>❹</t>
  </si>
  <si>
    <t>❺</t>
  </si>
  <si>
    <t>❻</t>
  </si>
  <si>
    <t>❼</t>
  </si>
  <si>
    <t>❽</t>
  </si>
  <si>
    <t>❾</t>
  </si>
  <si>
    <t>Autocollant de déflecteur pour R1102/03 à boite méca 295</t>
  </si>
  <si>
    <t>Cache serrure de coffre</t>
  </si>
  <si>
    <t>Joints de démultiplicateur</t>
  </si>
  <si>
    <t>Cage et joint SPI du nez de démultiplicateur</t>
  </si>
  <si>
    <r>
      <t xml:space="preserve">Supports moteurs R1102 R1103 R1104 </t>
    </r>
    <r>
      <rPr>
        <sz val="9"/>
        <rFont val="Arial"/>
        <family val="2"/>
      </rPr>
      <t>(le jeu de 2)</t>
    </r>
  </si>
  <si>
    <r>
      <t xml:space="preserve">Supports moteurs R1100 R1101 </t>
    </r>
    <r>
      <rPr>
        <sz val="9"/>
        <rFont val="Arial"/>
        <family val="2"/>
      </rPr>
      <t>(le jeu de 2)</t>
    </r>
  </si>
  <si>
    <r>
      <t xml:space="preserve">Filtre à huile Transfluide </t>
    </r>
    <r>
      <rPr>
        <sz val="11"/>
        <color rgb="FFFF0000"/>
        <rFont val="Arial"/>
        <family val="2"/>
      </rPr>
      <t>(lot de 2)</t>
    </r>
  </si>
  <si>
    <t>Supports de Boite de vitesse pour modèle R1100 et R1101</t>
  </si>
  <si>
    <t>Durite filtre à air/carburateur</t>
  </si>
  <si>
    <t>Pour tous les articles, calculez le poids (poids unitaire x quantité)</t>
  </si>
  <si>
    <r>
      <t xml:space="preserve">Supports de Boite de vitesse pour modèle R1102 et R1103 </t>
    </r>
    <r>
      <rPr>
        <sz val="9"/>
        <rFont val="Arial"/>
        <family val="2"/>
      </rPr>
      <t>(les 2)</t>
    </r>
  </si>
  <si>
    <t>(voir première page)</t>
  </si>
  <si>
    <t>unitaire</t>
  </si>
  <si>
    <t>Valeurs intermédiaires:</t>
  </si>
  <si>
    <t>Report des valeurs intermédiaires de première page</t>
  </si>
  <si>
    <r>
      <t xml:space="preserve">Renvoyer </t>
    </r>
    <r>
      <rPr>
        <u/>
        <sz val="11"/>
        <rFont val="Arial"/>
        <family val="2"/>
      </rPr>
      <t>les deux pages</t>
    </r>
    <r>
      <rPr>
        <sz val="11"/>
        <rFont val="Arial"/>
        <family val="2"/>
      </rPr>
      <t xml:space="preserve"> de ce bon de commande</t>
    </r>
  </si>
  <si>
    <r>
      <t xml:space="preserve">Suivez les instructions dans l'ordre indiqué par les n° </t>
    </r>
    <r>
      <rPr>
        <sz val="12"/>
        <rFont val="Wingdings"/>
        <charset val="2"/>
      </rPr>
      <t></t>
    </r>
    <r>
      <rPr>
        <sz val="10"/>
        <rFont val="Arial"/>
        <family val="2"/>
      </rPr>
      <t xml:space="preserve">     ...</t>
    </r>
  </si>
  <si>
    <t>Indiquez la quantité souhaitée</t>
  </si>
  <si>
    <t>Calculez le montant et le poids intermédiaire</t>
  </si>
  <si>
    <t>Poids
total:</t>
  </si>
  <si>
    <t>poids en grammes</t>
  </si>
  <si>
    <r>
      <t xml:space="preserve">Silent-blocs pour plateaux d'accouplement </t>
    </r>
    <r>
      <rPr>
        <sz val="9"/>
        <rFont val="Arial"/>
        <family val="2"/>
      </rPr>
      <t>(les 12 - 4 par plateau)</t>
    </r>
  </si>
  <si>
    <r>
      <t xml:space="preserve">Silent-blocs de relais de transmission </t>
    </r>
    <r>
      <rPr>
        <sz val="9"/>
        <rFont val="Arial"/>
        <family val="2"/>
      </rPr>
      <t>(le jeu de 2)</t>
    </r>
  </si>
  <si>
    <t>Butée de fixation de béquille de capot</t>
  </si>
  <si>
    <r>
      <t xml:space="preserve">Freinage - Forfait du kit complet de 11 pièces </t>
    </r>
    <r>
      <rPr>
        <sz val="9"/>
        <color rgb="FFFF0000"/>
        <rFont val="Arial"/>
        <family val="2"/>
      </rPr>
      <t>(hors contacteur)</t>
    </r>
  </si>
  <si>
    <r>
      <t>Amortisseur de tringlerie de boite de vitesse</t>
    </r>
    <r>
      <rPr>
        <sz val="8"/>
        <rFont val="Arial"/>
        <family val="2"/>
      </rPr>
      <t xml:space="preserve"> (R1102/R1103 et R1104)</t>
    </r>
  </si>
  <si>
    <t>Adresse :</t>
  </si>
  <si>
    <t>Adresse du Point Relay ou Locker Mondial Relay si souhaité :</t>
  </si>
  <si>
    <t>Afin d'éviter les abus et la revente de pièces hors du Club, la quantité commandée ne peut excéder le nombre de Frégate possédées par un adhérent (1 Frégate : quantité = 1   pour les adhérents).</t>
  </si>
  <si>
    <t>N° de mobile et e-mail obligatoires pour le suivi de livraison :</t>
  </si>
  <si>
    <t>correctement complété par e-mail à :</t>
  </si>
  <si>
    <t>boutique@fregate-renault.org</t>
  </si>
  <si>
    <t>Après validation de votre commande vous recevrez les</t>
  </si>
  <si>
    <t>Frais d'envoi en France :</t>
  </si>
  <si>
    <t>4 kg</t>
  </si>
  <si>
    <t>25 kg</t>
  </si>
  <si>
    <t>En Point Relay ou Locker Mondial Relay</t>
  </si>
  <si>
    <t>A domicile</t>
  </si>
  <si>
    <t>15 kg</t>
  </si>
  <si>
    <t>Pour un envoi à l'étranger ou avec assurance précisez le dans votre e-mail.</t>
  </si>
  <si>
    <t>informations nécessaires au paiement.</t>
  </si>
  <si>
    <r>
      <t xml:space="preserve">Tarifs établis en euros au </t>
    </r>
    <r>
      <rPr>
        <b/>
        <sz val="12"/>
        <color rgb="FFFF0000"/>
        <rFont val="Arial"/>
        <family val="2"/>
      </rPr>
      <t>1er octobre 2026</t>
    </r>
  </si>
  <si>
    <t>Livraison souhaitée en Point Relay ou Locker</t>
  </si>
  <si>
    <t>Livraison souhaitée à domicile</t>
  </si>
  <si>
    <t>Paiement souhaité par Virement</t>
  </si>
  <si>
    <t>Paiement souhaité par Chèque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</si>
</sst>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&quot;€&quot;"/>
    <numFmt numFmtId="165" formatCode="#,##0.00\ &quot;€&quot;"/>
    <numFmt numFmtId="166" formatCode="0.000"/>
  </numFmts>
  <fonts count="24" x14ac:knownFonts="1">
    <font>
      <sz val="10"/>
      <name val="Arial"/>
    </font>
    <font>
      <sz val="10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Wingdings"/>
      <charset val="2"/>
    </font>
    <font>
      <u/>
      <sz val="11"/>
      <name val="Arial"/>
      <family val="2"/>
    </font>
    <font>
      <b/>
      <sz val="12"/>
      <color rgb="FFFF0000"/>
      <name val="Arial"/>
      <family val="2"/>
    </font>
    <font>
      <b/>
      <sz val="11"/>
      <color rgb="FF0000FF"/>
      <name val="Arial"/>
      <family val="2"/>
    </font>
    <font>
      <b/>
      <i/>
      <sz val="12"/>
      <color rgb="FFFF0000"/>
      <name val="Arial"/>
      <family val="2"/>
    </font>
    <font>
      <b/>
      <i/>
      <sz val="11"/>
      <name val="Arial"/>
      <family val="2"/>
    </font>
    <font>
      <b/>
      <u/>
      <sz val="12"/>
      <name val="Arial"/>
      <family val="2"/>
    </font>
    <font>
      <b/>
      <sz val="44"/>
      <color indexed="12"/>
      <name val="Franklin Gothic Demi Cond"/>
      <family val="2"/>
    </font>
    <font>
      <sz val="12"/>
      <name val="Calibri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10"/>
      <color theme="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Dashed">
        <color rgb="FF0000FF"/>
      </right>
      <top style="double">
        <color indexed="64"/>
      </top>
      <bottom style="double">
        <color indexed="64"/>
      </bottom>
      <diagonal/>
    </border>
    <border>
      <left style="mediumDashed">
        <color rgb="FF0000FF"/>
      </left>
      <right style="mediumDashed">
        <color rgb="FF0000FF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/>
    <xf numFmtId="0" fontId="0" fillId="0" borderId="0" xfId="0" applyProtection="1"/>
    <xf numFmtId="14" fontId="1" fillId="0" borderId="0" xfId="0" applyNumberFormat="1" applyFont="1" applyProtection="1"/>
    <xf numFmtId="0" fontId="3" fillId="0" borderId="0" xfId="0" applyFont="1" applyProtection="1"/>
    <xf numFmtId="0" fontId="6" fillId="0" borderId="0" xfId="0" applyFont="1" applyProtection="1"/>
    <xf numFmtId="0" fontId="4" fillId="0" borderId="0" xfId="0" applyFont="1" applyProtection="1"/>
    <xf numFmtId="0" fontId="6" fillId="0" borderId="3" xfId="0" applyFont="1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6" fillId="0" borderId="7" xfId="0" applyFont="1" applyBorder="1" applyProtection="1"/>
    <xf numFmtId="0" fontId="0" fillId="0" borderId="7" xfId="0" applyFill="1" applyBorder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0" fillId="0" borderId="0" xfId="0" applyAlignment="1" applyProtection="1">
      <alignment vertical="top"/>
    </xf>
    <xf numFmtId="0" fontId="7" fillId="0" borderId="9" xfId="0" applyFont="1" applyBorder="1" applyAlignment="1" applyProtection="1">
      <alignment horizontal="center"/>
    </xf>
    <xf numFmtId="164" fontId="0" fillId="0" borderId="10" xfId="0" applyNumberFormat="1" applyBorder="1" applyAlignment="1" applyProtection="1">
      <alignment horizontal="center"/>
    </xf>
    <xf numFmtId="164" fontId="0" fillId="0" borderId="11" xfId="0" applyNumberForma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6" fillId="0" borderId="12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vertical="center"/>
    </xf>
    <xf numFmtId="8" fontId="6" fillId="0" borderId="10" xfId="0" applyNumberFormat="1" applyFont="1" applyBorder="1" applyAlignment="1" applyProtection="1">
      <alignment horizontal="right" vertical="center"/>
    </xf>
    <xf numFmtId="164" fontId="0" fillId="0" borderId="10" xfId="0" applyNumberFormat="1" applyBorder="1" applyAlignment="1" applyProtection="1">
      <alignment vertical="center"/>
    </xf>
    <xf numFmtId="0" fontId="6" fillId="0" borderId="15" xfId="0" applyFont="1" applyBorder="1" applyAlignment="1" applyProtection="1">
      <alignment vertical="center"/>
    </xf>
    <xf numFmtId="0" fontId="6" fillId="0" borderId="16" xfId="0" applyFont="1" applyBorder="1" applyAlignment="1" applyProtection="1">
      <alignment vertical="center"/>
    </xf>
    <xf numFmtId="8" fontId="6" fillId="0" borderId="18" xfId="0" applyNumberFormat="1" applyFont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horizontal="center" vertical="center" wrapText="1"/>
    </xf>
    <xf numFmtId="0" fontId="0" fillId="0" borderId="19" xfId="0" applyBorder="1" applyProtection="1"/>
    <xf numFmtId="164" fontId="0" fillId="0" borderId="19" xfId="0" applyNumberFormat="1" applyBorder="1" applyProtection="1"/>
    <xf numFmtId="164" fontId="0" fillId="0" borderId="20" xfId="0" applyNumberFormat="1" applyBorder="1" applyProtection="1"/>
    <xf numFmtId="164" fontId="3" fillId="0" borderId="21" xfId="0" applyNumberFormat="1" applyFont="1" applyBorder="1" applyAlignment="1" applyProtection="1">
      <alignment horizontal="center"/>
    </xf>
    <xf numFmtId="0" fontId="0" fillId="0" borderId="22" xfId="0" applyBorder="1" applyProtection="1"/>
    <xf numFmtId="0" fontId="6" fillId="0" borderId="0" xfId="0" applyFont="1" applyAlignment="1" applyProtection="1">
      <alignment wrapText="1"/>
    </xf>
    <xf numFmtId="164" fontId="0" fillId="0" borderId="0" xfId="0" applyNumberFormat="1" applyProtection="1"/>
    <xf numFmtId="164" fontId="3" fillId="0" borderId="0" xfId="0" applyNumberFormat="1" applyFont="1" applyAlignment="1" applyProtection="1">
      <alignment horizontal="right"/>
    </xf>
    <xf numFmtId="164" fontId="0" fillId="0" borderId="23" xfId="0" applyNumberFormat="1" applyBorder="1" applyProtection="1"/>
    <xf numFmtId="0" fontId="5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164" fontId="0" fillId="0" borderId="0" xfId="0" applyNumberFormat="1" applyBorder="1" applyProtection="1"/>
    <xf numFmtId="0" fontId="6" fillId="0" borderId="0" xfId="0" applyFont="1" applyAlignment="1" applyProtection="1">
      <alignment vertical="top"/>
    </xf>
    <xf numFmtId="0" fontId="6" fillId="0" borderId="0" xfId="0" applyFont="1" applyAlignment="1" applyProtection="1">
      <alignment horizontal="right"/>
    </xf>
    <xf numFmtId="0" fontId="2" fillId="0" borderId="18" xfId="0" applyNumberFormat="1" applyFont="1" applyBorder="1" applyAlignment="1" applyProtection="1">
      <alignment horizontal="center" vertical="center" wrapText="1"/>
    </xf>
    <xf numFmtId="165" fontId="6" fillId="0" borderId="10" xfId="0" applyNumberFormat="1" applyFont="1" applyBorder="1" applyAlignment="1" applyProtection="1">
      <alignment horizontal="right" vertical="center"/>
    </xf>
    <xf numFmtId="0" fontId="0" fillId="0" borderId="0" xfId="0" applyAlignment="1" applyProtection="1">
      <alignment wrapText="1"/>
    </xf>
    <xf numFmtId="0" fontId="6" fillId="0" borderId="12" xfId="0" applyFont="1" applyBorder="1" applyAlignment="1" applyProtection="1">
      <alignment vertical="center" wrapText="1"/>
    </xf>
    <xf numFmtId="0" fontId="6" fillId="0" borderId="13" xfId="0" applyFont="1" applyBorder="1" applyAlignment="1" applyProtection="1">
      <alignment vertical="center" wrapText="1"/>
    </xf>
    <xf numFmtId="8" fontId="6" fillId="0" borderId="10" xfId="0" applyNumberFormat="1" applyFont="1" applyBorder="1" applyAlignment="1" applyProtection="1">
      <alignment horizontal="right" vertical="center" wrapText="1"/>
    </xf>
    <xf numFmtId="165" fontId="6" fillId="0" borderId="10" xfId="0" quotePrefix="1" applyNumberFormat="1" applyFont="1" applyBorder="1" applyAlignment="1" applyProtection="1">
      <alignment horizontal="right" vertical="center"/>
    </xf>
    <xf numFmtId="0" fontId="3" fillId="0" borderId="12" xfId="0" applyFont="1" applyBorder="1" applyAlignment="1" applyProtection="1">
      <alignment vertical="center" wrapText="1"/>
    </xf>
    <xf numFmtId="0" fontId="0" fillId="0" borderId="13" xfId="0" applyBorder="1" applyAlignment="1" applyProtection="1">
      <alignment vertical="center"/>
    </xf>
    <xf numFmtId="0" fontId="6" fillId="0" borderId="24" xfId="0" applyFont="1" applyBorder="1" applyAlignment="1" applyProtection="1">
      <alignment vertical="center"/>
    </xf>
    <xf numFmtId="0" fontId="6" fillId="0" borderId="25" xfId="0" applyFont="1" applyBorder="1" applyAlignment="1" applyProtection="1">
      <alignment vertical="center"/>
    </xf>
    <xf numFmtId="8" fontId="6" fillId="0" borderId="27" xfId="0" applyNumberFormat="1" applyFont="1" applyBorder="1" applyAlignment="1" applyProtection="1">
      <alignment horizontal="right" vertical="center"/>
    </xf>
    <xf numFmtId="0" fontId="0" fillId="0" borderId="28" xfId="0" applyBorder="1" applyProtection="1"/>
    <xf numFmtId="0" fontId="3" fillId="0" borderId="21" xfId="0" applyFont="1" applyBorder="1" applyAlignment="1" applyProtection="1">
      <alignment horizontal="center"/>
    </xf>
    <xf numFmtId="164" fontId="0" fillId="0" borderId="0" xfId="0" applyNumberFormat="1" applyAlignment="1" applyProtection="1">
      <alignment horizontal="right"/>
    </xf>
    <xf numFmtId="164" fontId="0" fillId="0" borderId="29" xfId="0" applyNumberFormat="1" applyBorder="1" applyProtection="1"/>
    <xf numFmtId="164" fontId="0" fillId="0" borderId="31" xfId="0" applyNumberFormat="1" applyBorder="1" applyProtection="1"/>
    <xf numFmtId="164" fontId="6" fillId="0" borderId="0" xfId="0" applyNumberFormat="1" applyFont="1" applyAlignment="1" applyProtection="1">
      <alignment horizontal="right"/>
    </xf>
    <xf numFmtId="164" fontId="0" fillId="0" borderId="33" xfId="0" applyNumberFormat="1" applyBorder="1" applyProtection="1"/>
    <xf numFmtId="0" fontId="6" fillId="0" borderId="18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/>
    <xf numFmtId="0" fontId="12" fillId="0" borderId="0" xfId="0" applyFont="1" applyAlignment="1" applyProtection="1">
      <alignment horizontal="left"/>
    </xf>
    <xf numFmtId="0" fontId="3" fillId="0" borderId="0" xfId="0" applyFont="1" applyAlignment="1" applyProtection="1">
      <alignment wrapText="1"/>
    </xf>
    <xf numFmtId="0" fontId="7" fillId="0" borderId="0" xfId="0" applyFont="1" applyAlignment="1" applyProtection="1">
      <alignment wrapText="1"/>
    </xf>
    <xf numFmtId="0" fontId="0" fillId="0" borderId="45" xfId="0" applyBorder="1" applyProtection="1"/>
    <xf numFmtId="0" fontId="0" fillId="0" borderId="46" xfId="0" applyFill="1" applyBorder="1" applyAlignment="1" applyProtection="1">
      <alignment horizontal="right"/>
    </xf>
    <xf numFmtId="0" fontId="6" fillId="0" borderId="46" xfId="0" applyFont="1" applyBorder="1" applyProtection="1"/>
    <xf numFmtId="0" fontId="15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 wrapText="1"/>
    </xf>
    <xf numFmtId="8" fontId="6" fillId="0" borderId="8" xfId="0" applyNumberFormat="1" applyFont="1" applyFill="1" applyBorder="1" applyProtection="1"/>
    <xf numFmtId="8" fontId="6" fillId="0" borderId="47" xfId="0" applyNumberFormat="1" applyFont="1" applyFill="1" applyBorder="1" applyProtection="1"/>
    <xf numFmtId="0" fontId="6" fillId="0" borderId="10" xfId="0" applyFont="1" applyFill="1" applyBorder="1" applyAlignment="1" applyProtection="1">
      <alignment vertical="center"/>
      <protection locked="0"/>
    </xf>
    <xf numFmtId="8" fontId="6" fillId="0" borderId="10" xfId="0" applyNumberFormat="1" applyFont="1" applyFill="1" applyBorder="1" applyAlignment="1" applyProtection="1">
      <alignment horizontal="right" vertical="center"/>
    </xf>
    <xf numFmtId="0" fontId="6" fillId="0" borderId="2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right"/>
    </xf>
    <xf numFmtId="0" fontId="3" fillId="0" borderId="10" xfId="0" applyFont="1" applyBorder="1" applyAlignment="1" applyProtection="1">
      <alignment horizontal="center" wrapText="1"/>
    </xf>
    <xf numFmtId="0" fontId="11" fillId="0" borderId="48" xfId="0" applyFont="1" applyBorder="1" applyAlignment="1" applyProtection="1">
      <alignment horizontal="left" vertical="center"/>
    </xf>
    <xf numFmtId="0" fontId="0" fillId="0" borderId="49" xfId="0" applyBorder="1" applyProtection="1"/>
    <xf numFmtId="0" fontId="0" fillId="0" borderId="50" xfId="0" applyBorder="1" applyProtection="1"/>
    <xf numFmtId="164" fontId="0" fillId="0" borderId="50" xfId="0" applyNumberFormat="1" applyBorder="1" applyProtection="1"/>
    <xf numFmtId="164" fontId="3" fillId="0" borderId="50" xfId="0" applyNumberFormat="1" applyFont="1" applyBorder="1" applyAlignment="1" applyProtection="1">
      <alignment horizontal="right"/>
    </xf>
    <xf numFmtId="0" fontId="5" fillId="0" borderId="52" xfId="0" applyFont="1" applyBorder="1" applyAlignment="1" applyProtection="1">
      <alignment vertical="center"/>
    </xf>
    <xf numFmtId="164" fontId="0" fillId="0" borderId="53" xfId="0" applyNumberFormat="1" applyBorder="1" applyProtection="1"/>
    <xf numFmtId="0" fontId="0" fillId="0" borderId="39" xfId="0" applyBorder="1" applyAlignment="1" applyProtection="1">
      <alignment vertical="center"/>
    </xf>
    <xf numFmtId="164" fontId="18" fillId="0" borderId="0" xfId="0" applyNumberFormat="1" applyFont="1" applyProtection="1"/>
    <xf numFmtId="164" fontId="18" fillId="0" borderId="0" xfId="0" applyNumberFormat="1" applyFont="1" applyAlignment="1" applyProtection="1">
      <alignment horizontal="right"/>
    </xf>
    <xf numFmtId="0" fontId="6" fillId="0" borderId="55" xfId="0" applyFont="1" applyBorder="1" applyAlignment="1" applyProtection="1">
      <alignment vertical="center"/>
    </xf>
    <xf numFmtId="0" fontId="6" fillId="0" borderId="56" xfId="0" applyFont="1" applyBorder="1" applyAlignment="1" applyProtection="1">
      <alignment vertical="center"/>
    </xf>
    <xf numFmtId="0" fontId="6" fillId="0" borderId="57" xfId="0" applyFont="1" applyBorder="1" applyAlignment="1" applyProtection="1">
      <alignment vertical="center"/>
    </xf>
    <xf numFmtId="0" fontId="1" fillId="0" borderId="58" xfId="0" applyFont="1" applyBorder="1" applyProtection="1"/>
    <xf numFmtId="0" fontId="0" fillId="0" borderId="59" xfId="0" applyFill="1" applyBorder="1" applyAlignment="1" applyProtection="1">
      <alignment horizontal="right"/>
    </xf>
    <xf numFmtId="0" fontId="6" fillId="0" borderId="59" xfId="0" applyFont="1" applyBorder="1" applyProtection="1"/>
    <xf numFmtId="8" fontId="6" fillId="0" borderId="60" xfId="0" applyNumberFormat="1" applyFont="1" applyFill="1" applyBorder="1" applyProtection="1"/>
    <xf numFmtId="0" fontId="21" fillId="0" borderId="6" xfId="0" applyFont="1" applyBorder="1" applyProtection="1"/>
    <xf numFmtId="0" fontId="21" fillId="0" borderId="3" xfId="0" applyFont="1" applyBorder="1" applyProtection="1"/>
    <xf numFmtId="0" fontId="0" fillId="0" borderId="4" xfId="0" applyFill="1" applyBorder="1" applyAlignment="1" applyProtection="1">
      <alignment horizontal="right"/>
    </xf>
    <xf numFmtId="0" fontId="6" fillId="0" borderId="4" xfId="0" applyFont="1" applyBorder="1" applyProtection="1"/>
    <xf numFmtId="8" fontId="6" fillId="0" borderId="5" xfId="0" applyNumberFormat="1" applyFont="1" applyFill="1" applyBorder="1" applyProtection="1"/>
    <xf numFmtId="0" fontId="0" fillId="0" borderId="36" xfId="0" applyBorder="1" applyAlignment="1" applyProtection="1">
      <alignment horizontal="center"/>
    </xf>
    <xf numFmtId="0" fontId="0" fillId="0" borderId="37" xfId="0" applyBorder="1" applyAlignment="1" applyProtection="1">
      <alignment horizontal="center"/>
    </xf>
    <xf numFmtId="0" fontId="3" fillId="0" borderId="36" xfId="0" applyFont="1" applyBorder="1" applyAlignment="1" applyProtection="1">
      <alignment horizontal="center"/>
    </xf>
    <xf numFmtId="0" fontId="0" fillId="0" borderId="34" xfId="0" applyBorder="1" applyAlignment="1" applyProtection="1">
      <alignment horizontal="center"/>
    </xf>
    <xf numFmtId="0" fontId="0" fillId="0" borderId="35" xfId="0" applyBorder="1" applyAlignment="1" applyProtection="1">
      <alignment horizontal="center"/>
    </xf>
    <xf numFmtId="0" fontId="3" fillId="0" borderId="54" xfId="0" applyFont="1" applyBorder="1" applyAlignment="1" applyProtection="1">
      <alignment horizontal="right" wrapText="1"/>
    </xf>
    <xf numFmtId="0" fontId="0" fillId="0" borderId="54" xfId="0" applyBorder="1" applyAlignment="1">
      <alignment horizontal="right"/>
    </xf>
    <xf numFmtId="0" fontId="22" fillId="0" borderId="40" xfId="0" applyFont="1" applyBorder="1" applyProtection="1"/>
    <xf numFmtId="0" fontId="4" fillId="0" borderId="42" xfId="0" applyFont="1" applyBorder="1" applyAlignment="1" applyProtection="1">
      <alignment horizontal="right"/>
    </xf>
    <xf numFmtId="0" fontId="4" fillId="0" borderId="43" xfId="0" applyFont="1" applyBorder="1" applyAlignment="1" applyProtection="1">
      <alignment horizontal="right"/>
    </xf>
    <xf numFmtId="0" fontId="4" fillId="0" borderId="44" xfId="0" applyFont="1" applyBorder="1" applyAlignment="1" applyProtection="1">
      <alignment horizontal="right"/>
    </xf>
    <xf numFmtId="0" fontId="14" fillId="0" borderId="22" xfId="0" applyFont="1" applyBorder="1" applyProtection="1"/>
    <xf numFmtId="0" fontId="14" fillId="0" borderId="38" xfId="0" applyFont="1" applyBorder="1" applyProtection="1"/>
    <xf numFmtId="0" fontId="14" fillId="0" borderId="39" xfId="0" applyFont="1" applyBorder="1" applyProtection="1"/>
    <xf numFmtId="0" fontId="13" fillId="0" borderId="40" xfId="0" applyFont="1" applyBorder="1" applyAlignment="1" applyProtection="1">
      <alignment horizontal="justify" wrapText="1"/>
    </xf>
    <xf numFmtId="0" fontId="13" fillId="0" borderId="0" xfId="0" applyFont="1" applyBorder="1" applyAlignment="1" applyProtection="1">
      <alignment horizontal="justify" wrapText="1"/>
    </xf>
    <xf numFmtId="0" fontId="13" fillId="0" borderId="41" xfId="0" applyFont="1" applyBorder="1" applyAlignment="1" applyProtection="1">
      <alignment horizontal="justify" wrapText="1"/>
    </xf>
    <xf numFmtId="0" fontId="22" fillId="0" borderId="0" xfId="0" applyFont="1" applyBorder="1" applyProtection="1"/>
    <xf numFmtId="0" fontId="22" fillId="0" borderId="41" xfId="0" applyFont="1" applyBorder="1" applyProtection="1"/>
    <xf numFmtId="0" fontId="6" fillId="0" borderId="66" xfId="0" applyFont="1" applyBorder="1"/>
    <xf numFmtId="0" fontId="6" fillId="0" borderId="68" xfId="0" applyFont="1" applyBorder="1"/>
    <xf numFmtId="0" fontId="6" fillId="0" borderId="65" xfId="0" applyFont="1" applyBorder="1" applyProtection="1"/>
    <xf numFmtId="0" fontId="6" fillId="0" borderId="66" xfId="0" applyFont="1" applyBorder="1" applyProtection="1"/>
    <xf numFmtId="0" fontId="6" fillId="0" borderId="65" xfId="0" applyFont="1" applyBorder="1"/>
    <xf numFmtId="0" fontId="6" fillId="0" borderId="66" xfId="0" applyFont="1" applyBorder="1"/>
    <xf numFmtId="0" fontId="6" fillId="0" borderId="66" xfId="0" applyFont="1" applyBorder="1" applyProtection="1"/>
    <xf numFmtId="0" fontId="6" fillId="0" borderId="68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1" xfId="0" applyBorder="1" applyAlignment="1" applyProtection="1">
      <alignment vertical="center"/>
    </xf>
    <xf numFmtId="0" fontId="0" fillId="0" borderId="40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" fontId="6" fillId="0" borderId="10" xfId="0" applyNumberFormat="1" applyFont="1" applyBorder="1" applyAlignment="1" applyProtection="1">
      <alignment vertical="center"/>
    </xf>
    <xf numFmtId="1" fontId="6" fillId="0" borderId="51" xfId="0" applyNumberFormat="1" applyFont="1" applyBorder="1" applyAlignment="1" applyProtection="1">
      <alignment vertical="center"/>
    </xf>
    <xf numFmtId="3" fontId="0" fillId="0" borderId="23" xfId="0" applyNumberFormat="1" applyBorder="1" applyProtection="1"/>
    <xf numFmtId="1" fontId="6" fillId="0" borderId="1" xfId="0" applyNumberFormat="1" applyFont="1" applyBorder="1" applyAlignment="1" applyProtection="1">
      <alignment vertical="center"/>
      <protection locked="0"/>
    </xf>
    <xf numFmtId="1" fontId="0" fillId="0" borderId="32" xfId="0" applyNumberFormat="1" applyBorder="1" applyProtection="1"/>
    <xf numFmtId="166" fontId="23" fillId="0" borderId="30" xfId="0" applyNumberFormat="1" applyFont="1" applyBorder="1" applyAlignment="1" applyProtection="1">
      <alignment horizontal="center"/>
    </xf>
    <xf numFmtId="0" fontId="6" fillId="0" borderId="65" xfId="0" applyFont="1" applyBorder="1" applyProtection="1">
      <protection locked="0"/>
    </xf>
    <xf numFmtId="0" fontId="6" fillId="0" borderId="70" xfId="0" applyFont="1" applyBorder="1" applyProtection="1">
      <protection locked="0"/>
    </xf>
    <xf numFmtId="0" fontId="6" fillId="0" borderId="69" xfId="0" applyFont="1" applyBorder="1" applyProtection="1">
      <protection locked="0"/>
    </xf>
    <xf numFmtId="0" fontId="6" fillId="0" borderId="61" xfId="0" applyFont="1" applyBorder="1" applyProtection="1">
      <protection locked="0"/>
    </xf>
    <xf numFmtId="0" fontId="0" fillId="0" borderId="69" xfId="0" applyBorder="1" applyAlignment="1" applyProtection="1">
      <alignment vertical="center"/>
      <protection locked="0"/>
    </xf>
    <xf numFmtId="0" fontId="0" fillId="0" borderId="61" xfId="0" applyBorder="1" applyAlignment="1" applyProtection="1">
      <alignment vertical="center"/>
      <protection locked="0"/>
    </xf>
    <xf numFmtId="0" fontId="0" fillId="0" borderId="67" xfId="0" applyBorder="1" applyAlignment="1" applyProtection="1">
      <alignment vertical="center"/>
      <protection locked="0"/>
    </xf>
    <xf numFmtId="0" fontId="0" fillId="0" borderId="71" xfId="0" applyBorder="1" applyAlignment="1" applyProtection="1">
      <alignment vertical="center"/>
      <protection locked="0"/>
    </xf>
    <xf numFmtId="0" fontId="6" fillId="0" borderId="63" xfId="0" applyFont="1" applyBorder="1" applyProtection="1">
      <protection locked="0"/>
    </xf>
    <xf numFmtId="0" fontId="6" fillId="0" borderId="64" xfId="0" applyFont="1" applyBorder="1" applyProtection="1">
      <protection locked="0"/>
    </xf>
    <xf numFmtId="0" fontId="0" fillId="0" borderId="62" xfId="0" applyBorder="1" applyAlignment="1" applyProtection="1">
      <alignment vertical="center"/>
      <protection locked="0"/>
    </xf>
    <xf numFmtId="0" fontId="0" fillId="0" borderId="68" xfId="0" applyBorder="1" applyAlignment="1" applyProtection="1">
      <alignment vertical="center"/>
      <protection locked="0"/>
    </xf>
    <xf numFmtId="0" fontId="0" fillId="0" borderId="65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7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66" xfId="0" applyFont="1" applyBorder="1" applyProtection="1">
      <protection locked="0"/>
    </xf>
    <xf numFmtId="1" fontId="6" fillId="0" borderId="14" xfId="0" applyNumberFormat="1" applyFont="1" applyBorder="1" applyAlignment="1" applyProtection="1">
      <alignment vertical="center"/>
      <protection locked="0"/>
    </xf>
    <xf numFmtId="1" fontId="6" fillId="0" borderId="17" xfId="0" applyNumberFormat="1" applyFont="1" applyBorder="1" applyAlignment="1" applyProtection="1">
      <alignment vertical="center"/>
      <protection locked="0"/>
    </xf>
    <xf numFmtId="1" fontId="6" fillId="0" borderId="14" xfId="0" applyNumberFormat="1" applyFont="1" applyBorder="1" applyAlignment="1" applyProtection="1">
      <alignment vertical="center" wrapText="1"/>
      <protection locked="0"/>
    </xf>
    <xf numFmtId="1" fontId="0" fillId="0" borderId="14" xfId="0" applyNumberFormat="1" applyBorder="1" applyAlignment="1" applyProtection="1">
      <alignment vertical="center"/>
      <protection locked="0"/>
    </xf>
    <xf numFmtId="1" fontId="6" fillId="0" borderId="26" xfId="0" applyNumberFormat="1" applyFont="1" applyBorder="1" applyAlignment="1" applyProtection="1">
      <alignment vertical="center"/>
      <protection locked="0"/>
    </xf>
    <xf numFmtId="0" fontId="1" fillId="0" borderId="69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2095500</xdr:colOff>
      <xdr:row>37</xdr:row>
      <xdr:rowOff>190500</xdr:rowOff>
    </xdr:from>
    <xdr:to>
      <xdr:col>2</xdr:col>
      <xdr:colOff>3600450</xdr:colOff>
      <xdr:row>37</xdr:row>
      <xdr:rowOff>190500</xdr:rowOff>
    </xdr:to>
    <xdr:sp macro="" textlink="">
      <xdr:nvSpPr>
        <xdr:cNvPr id="4382" name="Line 5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ShapeType="1"/>
        </xdr:cNvSpPr>
      </xdr:nvSpPr>
      <xdr:spPr bwMode="auto">
        <a:xfrm>
          <a:off x="2305050" y="7562850"/>
          <a:ext cx="150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3600450</xdr:colOff>
      <xdr:row>37</xdr:row>
      <xdr:rowOff>190500</xdr:rowOff>
    </xdr:from>
    <xdr:to>
      <xdr:col>3</xdr:col>
      <xdr:colOff>152400</xdr:colOff>
      <xdr:row>39</xdr:row>
      <xdr:rowOff>47625</xdr:rowOff>
    </xdr:to>
    <xdr:sp macro="" textlink="">
      <xdr:nvSpPr>
        <xdr:cNvPr id="4383" name="Line 6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ShapeType="1"/>
        </xdr:cNvSpPr>
      </xdr:nvSpPr>
      <xdr:spPr bwMode="auto">
        <a:xfrm>
          <a:off x="3810000" y="7562850"/>
          <a:ext cx="35242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447675</xdr:colOff>
      <xdr:row>36</xdr:row>
      <xdr:rowOff>200025</xdr:rowOff>
    </xdr:from>
    <xdr:to>
      <xdr:col>7</xdr:col>
      <xdr:colOff>323850</xdr:colOff>
      <xdr:row>39</xdr:row>
      <xdr:rowOff>38100</xdr:rowOff>
    </xdr:to>
    <xdr:sp macro="" textlink="">
      <xdr:nvSpPr>
        <xdr:cNvPr id="4384" name="Line 7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ShapeType="1"/>
        </xdr:cNvSpPr>
      </xdr:nvSpPr>
      <xdr:spPr bwMode="auto">
        <a:xfrm>
          <a:off x="5591175" y="7286625"/>
          <a:ext cx="52387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36</xdr:row>
      <xdr:rowOff>104775</xdr:rowOff>
    </xdr:from>
    <xdr:to>
      <xdr:col>6</xdr:col>
      <xdr:colOff>476250</xdr:colOff>
      <xdr:row>36</xdr:row>
      <xdr:rowOff>114300</xdr:rowOff>
    </xdr:to>
    <xdr:sp macro="" textlink="">
      <xdr:nvSpPr>
        <xdr:cNvPr id="4385" name="Line 8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ShapeType="1"/>
        </xdr:cNvSpPr>
      </xdr:nvSpPr>
      <xdr:spPr bwMode="auto">
        <a:xfrm>
          <a:off x="5619750" y="719137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2914650</xdr:colOff>
      <xdr:row>36</xdr:row>
      <xdr:rowOff>200025</xdr:rowOff>
    </xdr:from>
    <xdr:to>
      <xdr:col>6</xdr:col>
      <xdr:colOff>447675</xdr:colOff>
      <xdr:row>36</xdr:row>
      <xdr:rowOff>200025</xdr:rowOff>
    </xdr:to>
    <xdr:sp macro="" textlink="">
      <xdr:nvSpPr>
        <xdr:cNvPr id="4386" name="Line 9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ShapeType="1"/>
        </xdr:cNvSpPr>
      </xdr:nvSpPr>
      <xdr:spPr bwMode="auto">
        <a:xfrm flipH="1">
          <a:off x="3124200" y="7286625"/>
          <a:ext cx="2466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2257425</xdr:colOff>
      <xdr:row>96</xdr:row>
      <xdr:rowOff>190500</xdr:rowOff>
    </xdr:from>
    <xdr:to>
      <xdr:col>4</xdr:col>
      <xdr:colOff>171450</xdr:colOff>
      <xdr:row>96</xdr:row>
      <xdr:rowOff>190500</xdr:rowOff>
    </xdr:to>
    <xdr:sp macro="" textlink="">
      <xdr:nvSpPr>
        <xdr:cNvPr id="4387" name="Line 15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ShapeType="1"/>
        </xdr:cNvSpPr>
      </xdr:nvSpPr>
      <xdr:spPr bwMode="auto">
        <a:xfrm>
          <a:off x="2466975" y="24955500"/>
          <a:ext cx="2009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2057400</xdr:colOff>
      <xdr:row>97</xdr:row>
      <xdr:rowOff>180975</xdr:rowOff>
    </xdr:from>
    <xdr:to>
      <xdr:col>8</xdr:col>
      <xdr:colOff>161925</xdr:colOff>
      <xdr:row>97</xdr:row>
      <xdr:rowOff>180975</xdr:rowOff>
    </xdr:to>
    <xdr:sp macro="" textlink="">
      <xdr:nvSpPr>
        <xdr:cNvPr id="4388" name="Line 16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ShapeType="1"/>
        </xdr:cNvSpPr>
      </xdr:nvSpPr>
      <xdr:spPr bwMode="auto">
        <a:xfrm flipV="1">
          <a:off x="2266950" y="25193625"/>
          <a:ext cx="4667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3371850</xdr:colOff>
      <xdr:row>98</xdr:row>
      <xdr:rowOff>190500</xdr:rowOff>
    </xdr:from>
    <xdr:to>
      <xdr:col>4</xdr:col>
      <xdr:colOff>161925</xdr:colOff>
      <xdr:row>98</xdr:row>
      <xdr:rowOff>190500</xdr:rowOff>
    </xdr:to>
    <xdr:sp macro="" textlink="">
      <xdr:nvSpPr>
        <xdr:cNvPr id="4389" name="Line 17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ShapeType="1"/>
        </xdr:cNvSpPr>
      </xdr:nvSpPr>
      <xdr:spPr bwMode="auto">
        <a:xfrm>
          <a:off x="3581400" y="2545080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3143250</xdr:colOff>
      <xdr:row>99</xdr:row>
      <xdr:rowOff>161925</xdr:rowOff>
    </xdr:from>
    <xdr:to>
      <xdr:col>4</xdr:col>
      <xdr:colOff>171450</xdr:colOff>
      <xdr:row>99</xdr:row>
      <xdr:rowOff>161925</xdr:rowOff>
    </xdr:to>
    <xdr:sp macro="" textlink="">
      <xdr:nvSpPr>
        <xdr:cNvPr id="4390" name="Line 20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ShapeType="1"/>
        </xdr:cNvSpPr>
      </xdr:nvSpPr>
      <xdr:spPr bwMode="auto">
        <a:xfrm>
          <a:off x="3352800" y="2566987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381004</xdr:colOff>
      <xdr:row>0</xdr:row>
      <xdr:rowOff>195262</xdr:rowOff>
    </xdr:from>
    <xdr:to>
      <xdr:col>2</xdr:col>
      <xdr:colOff>1714504</xdr:colOff>
      <xdr:row>0</xdr:row>
      <xdr:rowOff>1119187</xdr:rowOff>
    </xdr:to>
    <xdr:pic>
      <xdr:nvPicPr>
        <xdr:cNvPr id="4391" name="Picture 21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7" y="195262"/>
          <a:ext cx="13335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107152</xdr:colOff>
      <xdr:row>0</xdr:row>
      <xdr:rowOff>388143</xdr:rowOff>
    </xdr:from>
    <xdr:to>
      <xdr:col>9</xdr:col>
      <xdr:colOff>723896</xdr:colOff>
      <xdr:row>0</xdr:row>
      <xdr:rowOff>969168</xdr:rowOff>
    </xdr:to>
    <xdr:pic>
      <xdr:nvPicPr>
        <xdr:cNvPr id="4393" name="Picture 37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9902" y="388143"/>
          <a:ext cx="1164431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800100</xdr:colOff>
      <xdr:row>95</xdr:row>
      <xdr:rowOff>19050</xdr:rowOff>
    </xdr:from>
    <xdr:to>
      <xdr:col>7</xdr:col>
      <xdr:colOff>800100</xdr:colOff>
      <xdr:row>95</xdr:row>
      <xdr:rowOff>180975</xdr:rowOff>
    </xdr:to>
    <xdr:sp macro="" textlink="">
      <xdr:nvSpPr>
        <xdr:cNvPr id="4394" name="Line 38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ShapeType="1"/>
        </xdr:cNvSpPr>
      </xdr:nvSpPr>
      <xdr:spPr bwMode="auto">
        <a:xfrm>
          <a:off x="6591300" y="245745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190500</xdr:colOff>
      <xdr:row>95</xdr:row>
      <xdr:rowOff>19050</xdr:rowOff>
    </xdr:from>
    <xdr:to>
      <xdr:col>7</xdr:col>
      <xdr:colOff>190500</xdr:colOff>
      <xdr:row>95</xdr:row>
      <xdr:rowOff>180975</xdr:rowOff>
    </xdr:to>
    <xdr:sp macro="" textlink="">
      <xdr:nvSpPr>
        <xdr:cNvPr id="4395" name="Line 41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ShapeType="1"/>
        </xdr:cNvSpPr>
      </xdr:nvSpPr>
      <xdr:spPr bwMode="auto">
        <a:xfrm>
          <a:off x="5981700" y="245745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104775</xdr:colOff>
      <xdr:row>95</xdr:row>
      <xdr:rowOff>19050</xdr:rowOff>
    </xdr:from>
    <xdr:to>
      <xdr:col>9</xdr:col>
      <xdr:colOff>104775</xdr:colOff>
      <xdr:row>95</xdr:row>
      <xdr:rowOff>180975</xdr:rowOff>
    </xdr:to>
    <xdr:sp macro="" textlink="">
      <xdr:nvSpPr>
        <xdr:cNvPr id="4396" name="Line 48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ShapeType="1"/>
        </xdr:cNvSpPr>
      </xdr:nvSpPr>
      <xdr:spPr bwMode="auto">
        <a:xfrm>
          <a:off x="7724775" y="245745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657225</xdr:colOff>
      <xdr:row>95</xdr:row>
      <xdr:rowOff>19050</xdr:rowOff>
    </xdr:from>
    <xdr:to>
      <xdr:col>9</xdr:col>
      <xdr:colOff>657225</xdr:colOff>
      <xdr:row>95</xdr:row>
      <xdr:rowOff>180975</xdr:rowOff>
    </xdr:to>
    <xdr:sp macro="" textlink="">
      <xdr:nvSpPr>
        <xdr:cNvPr id="4397" name="Line 49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ShapeType="1"/>
        </xdr:cNvSpPr>
      </xdr:nvSpPr>
      <xdr:spPr bwMode="auto">
        <a:xfrm>
          <a:off x="8277225" y="245745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2790825</xdr:colOff>
      <xdr:row>53</xdr:row>
      <xdr:rowOff>209550</xdr:rowOff>
    </xdr:from>
    <xdr:to>
      <xdr:col>3</xdr:col>
      <xdr:colOff>285750</xdr:colOff>
      <xdr:row>53</xdr:row>
      <xdr:rowOff>209550</xdr:rowOff>
    </xdr:to>
    <xdr:sp macro="" textlink="">
      <xdr:nvSpPr>
        <xdr:cNvPr id="4398" name="Line 20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ShapeType="1"/>
        </xdr:cNvSpPr>
      </xdr:nvSpPr>
      <xdr:spPr bwMode="auto">
        <a:xfrm>
          <a:off x="3000375" y="13039725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800100</xdr:colOff>
      <xdr:row>52</xdr:row>
      <xdr:rowOff>19050</xdr:rowOff>
    </xdr:from>
    <xdr:to>
      <xdr:col>7</xdr:col>
      <xdr:colOff>800100</xdr:colOff>
      <xdr:row>52</xdr:row>
      <xdr:rowOff>180975</xdr:rowOff>
    </xdr:to>
    <xdr:sp macro="" textlink="">
      <xdr:nvSpPr>
        <xdr:cNvPr id="4399" name="Line 3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ShapeType="1"/>
        </xdr:cNvSpPr>
      </xdr:nvSpPr>
      <xdr:spPr bwMode="auto">
        <a:xfrm>
          <a:off x="6591300" y="114585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190500</xdr:colOff>
      <xdr:row>52</xdr:row>
      <xdr:rowOff>19050</xdr:rowOff>
    </xdr:from>
    <xdr:to>
      <xdr:col>7</xdr:col>
      <xdr:colOff>190500</xdr:colOff>
      <xdr:row>52</xdr:row>
      <xdr:rowOff>180975</xdr:rowOff>
    </xdr:to>
    <xdr:sp macro="" textlink="">
      <xdr:nvSpPr>
        <xdr:cNvPr id="4400" name="Line 41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ShapeType="1"/>
        </xdr:cNvSpPr>
      </xdr:nvSpPr>
      <xdr:spPr bwMode="auto">
        <a:xfrm>
          <a:off x="5981700" y="114585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85725</xdr:colOff>
      <xdr:row>56</xdr:row>
      <xdr:rowOff>102395</xdr:rowOff>
    </xdr:from>
    <xdr:to>
      <xdr:col>6</xdr:col>
      <xdr:colOff>590550</xdr:colOff>
      <xdr:row>56</xdr:row>
      <xdr:rowOff>102395</xdr:rowOff>
    </xdr:to>
    <xdr:sp macro="" textlink="">
      <xdr:nvSpPr>
        <xdr:cNvPr id="4401" name="Line 2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ShapeType="1"/>
        </xdr:cNvSpPr>
      </xdr:nvSpPr>
      <xdr:spPr bwMode="auto">
        <a:xfrm>
          <a:off x="4419600" y="14366083"/>
          <a:ext cx="1635919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</xdr:colOff>
      <xdr:row>35</xdr:row>
      <xdr:rowOff>107156</xdr:rowOff>
    </xdr:from>
    <xdr:to>
      <xdr:col>8</xdr:col>
      <xdr:colOff>428625</xdr:colOff>
      <xdr:row>35</xdr:row>
      <xdr:rowOff>107156</xdr:rowOff>
    </xdr:to>
    <xdr:sp macro="" textlink="">
      <xdr:nvSpPr>
        <xdr:cNvPr id="4402" name="Line 12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ShapeType="1"/>
        </xdr:cNvSpPr>
      </xdr:nvSpPr>
      <xdr:spPr bwMode="auto">
        <a:xfrm flipV="1">
          <a:off x="4631532" y="8203406"/>
          <a:ext cx="288131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423862</xdr:colOff>
      <xdr:row>35</xdr:row>
      <xdr:rowOff>107179</xdr:rowOff>
    </xdr:from>
    <xdr:to>
      <xdr:col>9</xdr:col>
      <xdr:colOff>440531</xdr:colOff>
      <xdr:row>38</xdr:row>
      <xdr:rowOff>35718</xdr:rowOff>
    </xdr:to>
    <xdr:sp macro="" textlink="">
      <xdr:nvSpPr>
        <xdr:cNvPr id="4403" name="Line 13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ShapeType="1"/>
        </xdr:cNvSpPr>
      </xdr:nvSpPr>
      <xdr:spPr bwMode="auto">
        <a:xfrm>
          <a:off x="7508081" y="8203429"/>
          <a:ext cx="564356" cy="66672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54</xdr:row>
      <xdr:rowOff>38100</xdr:rowOff>
    </xdr:from>
    <xdr:to>
      <xdr:col>1</xdr:col>
      <xdr:colOff>95250</xdr:colOff>
      <xdr:row>54</xdr:row>
      <xdr:rowOff>171450</xdr:rowOff>
    </xdr:to>
    <xdr:sp macro="" textlink="">
      <xdr:nvSpPr>
        <xdr:cNvPr id="4404" name="Line 12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ShapeType="1"/>
        </xdr:cNvSpPr>
      </xdr:nvSpPr>
      <xdr:spPr bwMode="auto">
        <a:xfrm>
          <a:off x="85725" y="11972925"/>
          <a:ext cx="9525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54</xdr:row>
      <xdr:rowOff>171450</xdr:rowOff>
    </xdr:from>
    <xdr:to>
      <xdr:col>2</xdr:col>
      <xdr:colOff>28575</xdr:colOff>
      <xdr:row>54</xdr:row>
      <xdr:rowOff>171450</xdr:rowOff>
    </xdr:to>
    <xdr:sp macro="" textlink="">
      <xdr:nvSpPr>
        <xdr:cNvPr id="4405" name="Line 13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ShapeType="1"/>
        </xdr:cNvSpPr>
      </xdr:nvSpPr>
      <xdr:spPr bwMode="auto">
        <a:xfrm>
          <a:off x="104775" y="12106275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678658</xdr:colOff>
      <xdr:row>52</xdr:row>
      <xdr:rowOff>19050</xdr:rowOff>
    </xdr:from>
    <xdr:to>
      <xdr:col>9</xdr:col>
      <xdr:colOff>678658</xdr:colOff>
      <xdr:row>52</xdr:row>
      <xdr:rowOff>180975</xdr:rowOff>
    </xdr:to>
    <xdr:sp macro="" textlink="">
      <xdr:nvSpPr>
        <xdr:cNvPr id="2" name="Line 38">
          <a:extLst>
            <a:ext uri="{FF2B5EF4-FFF2-40B4-BE49-F238E27FC236}">
              <a16:creationId xmlns:a16="http://schemas.microsoft.com/office/drawing/2014/main" id="{A29B66B3-EDCF-4A00-B1FE-46BC837A6D85}"/>
            </a:ext>
          </a:extLst>
        </xdr:cNvPr>
        <xdr:cNvSpPr>
          <a:spLocks noChangeShapeType="1"/>
        </xdr:cNvSpPr>
      </xdr:nvSpPr>
      <xdr:spPr bwMode="auto">
        <a:xfrm>
          <a:off x="8310564" y="12651581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107158</xdr:colOff>
      <xdr:row>52</xdr:row>
      <xdr:rowOff>19050</xdr:rowOff>
    </xdr:from>
    <xdr:to>
      <xdr:col>9</xdr:col>
      <xdr:colOff>107158</xdr:colOff>
      <xdr:row>52</xdr:row>
      <xdr:rowOff>180975</xdr:rowOff>
    </xdr:to>
    <xdr:sp macro="" textlink="">
      <xdr:nvSpPr>
        <xdr:cNvPr id="3" name="Line 41">
          <a:extLst>
            <a:ext uri="{FF2B5EF4-FFF2-40B4-BE49-F238E27FC236}">
              <a16:creationId xmlns:a16="http://schemas.microsoft.com/office/drawing/2014/main" id="{4AF0C7A4-EF91-431E-990C-7349B2D0DB34}"/>
            </a:ext>
          </a:extLst>
        </xdr:cNvPr>
        <xdr:cNvSpPr>
          <a:spLocks noChangeShapeType="1"/>
        </xdr:cNvSpPr>
      </xdr:nvSpPr>
      <xdr:spPr bwMode="auto">
        <a:xfrm>
          <a:off x="7739064" y="12651581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247650</xdr:colOff>
      <xdr:row>56</xdr:row>
      <xdr:rowOff>257726</xdr:rowOff>
    </xdr:from>
    <xdr:to>
      <xdr:col>8</xdr:col>
      <xdr:colOff>466724</xdr:colOff>
      <xdr:row>56</xdr:row>
      <xdr:rowOff>257726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9CA137A8-1B26-4C45-818C-930D8A190C86}"/>
            </a:ext>
          </a:extLst>
        </xdr:cNvPr>
        <xdr:cNvSpPr>
          <a:spLocks noChangeShapeType="1"/>
        </xdr:cNvSpPr>
      </xdr:nvSpPr>
      <xdr:spPr bwMode="auto">
        <a:xfrm>
          <a:off x="7332785" y="14559880"/>
          <a:ext cx="219074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85725</xdr:colOff>
      <xdr:row>56</xdr:row>
      <xdr:rowOff>250033</xdr:rowOff>
    </xdr:from>
    <xdr:to>
      <xdr:col>6</xdr:col>
      <xdr:colOff>352425</xdr:colOff>
      <xdr:row>56</xdr:row>
      <xdr:rowOff>250033</xdr:rowOff>
    </xdr:to>
    <xdr:sp macro="" textlink="">
      <xdr:nvSpPr>
        <xdr:cNvPr id="6" name="Line 20">
          <a:extLst>
            <a:ext uri="{FF2B5EF4-FFF2-40B4-BE49-F238E27FC236}">
              <a16:creationId xmlns:a16="http://schemas.microsoft.com/office/drawing/2014/main" id="{7EC2E7F3-39DC-41ED-8706-95EF1D17F8B5}"/>
            </a:ext>
          </a:extLst>
        </xdr:cNvPr>
        <xdr:cNvSpPr>
          <a:spLocks noChangeShapeType="1"/>
        </xdr:cNvSpPr>
      </xdr:nvSpPr>
      <xdr:spPr bwMode="auto">
        <a:xfrm>
          <a:off x="4410075" y="14489908"/>
          <a:ext cx="1400175" cy="0"/>
        </a:xfrm>
        <a:prstGeom prst="line">
          <a:avLst/>
        </a:prstGeom>
        <a:noFill/>
        <a:ln w="9525">
          <a:solidFill>
            <a:srgbClr val="0000FF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385396</xdr:colOff>
      <xdr:row>56</xdr:row>
      <xdr:rowOff>250033</xdr:rowOff>
    </xdr:from>
    <xdr:to>
      <xdr:col>6</xdr:col>
      <xdr:colOff>547321</xdr:colOff>
      <xdr:row>56</xdr:row>
      <xdr:rowOff>250033</xdr:rowOff>
    </xdr:to>
    <xdr:sp macro="" textlink="">
      <xdr:nvSpPr>
        <xdr:cNvPr id="7" name="Line 20">
          <a:extLst>
            <a:ext uri="{FF2B5EF4-FFF2-40B4-BE49-F238E27FC236}">
              <a16:creationId xmlns:a16="http://schemas.microsoft.com/office/drawing/2014/main" id="{0DC38CE7-A4ED-4CCC-BD94-F61C4E25974C}"/>
            </a:ext>
          </a:extLst>
        </xdr:cNvPr>
        <xdr:cNvSpPr>
          <a:spLocks noChangeShapeType="1"/>
        </xdr:cNvSpPr>
      </xdr:nvSpPr>
      <xdr:spPr bwMode="auto">
        <a:xfrm>
          <a:off x="5843954" y="14552187"/>
          <a:ext cx="161925" cy="0"/>
        </a:xfrm>
        <a:prstGeom prst="line">
          <a:avLst/>
        </a:prstGeom>
        <a:noFill/>
        <a:ln w="9525">
          <a:solidFill>
            <a:srgbClr val="0000FF"/>
          </a:solidFill>
          <a:prstDash val="dash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61544</xdr:colOff>
      <xdr:row>56</xdr:row>
      <xdr:rowOff>255893</xdr:rowOff>
    </xdr:from>
    <xdr:to>
      <xdr:col>8</xdr:col>
      <xdr:colOff>223469</xdr:colOff>
      <xdr:row>56</xdr:row>
      <xdr:rowOff>255893</xdr:rowOff>
    </xdr:to>
    <xdr:sp macro="" textlink="">
      <xdr:nvSpPr>
        <xdr:cNvPr id="8" name="Line 20">
          <a:extLst>
            <a:ext uri="{FF2B5EF4-FFF2-40B4-BE49-F238E27FC236}">
              <a16:creationId xmlns:a16="http://schemas.microsoft.com/office/drawing/2014/main" id="{4BB0AEEE-DA23-4796-B9D3-3AD6A8714B39}"/>
            </a:ext>
          </a:extLst>
        </xdr:cNvPr>
        <xdr:cNvSpPr>
          <a:spLocks noChangeShapeType="1"/>
        </xdr:cNvSpPr>
      </xdr:nvSpPr>
      <xdr:spPr bwMode="auto">
        <a:xfrm>
          <a:off x="7146679" y="14558047"/>
          <a:ext cx="161925" cy="0"/>
        </a:xfrm>
        <a:prstGeom prst="line">
          <a:avLst/>
        </a:prstGeom>
        <a:noFill/>
        <a:ln w="9525">
          <a:solidFill>
            <a:srgbClr val="0000FF"/>
          </a:solidFill>
          <a:prstDash val="dash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04"/>
  <sheetViews>
    <sheetView tabSelected="1" zoomScale="120" zoomScaleNormal="120" zoomScaleSheetLayoutView="100" workbookViewId="0">
      <selection activeCell="B2" sqref="B2:C2"/>
    </sheetView>
  </sheetViews>
  <sheetFormatPr baseColWidth="10" defaultRowHeight="12.75" x14ac:dyDescent="0.2"/>
  <cols>
    <col min="1" max="1" width="1.85546875" customWidth="1"/>
    <col min="2" max="2" width="3.140625" style="74" customWidth="1"/>
    <col min="3" max="3" width="61.7109375" customWidth="1"/>
    <col min="4" max="4" width="4.42578125" customWidth="1"/>
    <col min="5" max="5" width="3.85546875" customWidth="1"/>
    <col min="6" max="7" width="9.7109375" customWidth="1"/>
    <col min="8" max="8" width="14.7109375" customWidth="1"/>
    <col min="9" max="9" width="8.28515625" customWidth="1"/>
    <col min="11" max="11" width="1.7109375" customWidth="1"/>
  </cols>
  <sheetData>
    <row r="1" spans="2:11" ht="99.95" customHeight="1" x14ac:dyDescent="0.2">
      <c r="B1" s="39"/>
      <c r="C1" s="3"/>
      <c r="D1" s="3"/>
      <c r="E1" s="72" t="s">
        <v>29</v>
      </c>
      <c r="F1" s="3"/>
      <c r="G1" s="3"/>
      <c r="H1" s="3"/>
      <c r="I1" s="3"/>
      <c r="J1" s="4"/>
      <c r="K1" s="3"/>
    </row>
    <row r="2" spans="2:11" ht="15.75" customHeight="1" x14ac:dyDescent="0.2">
      <c r="B2" s="141" t="s">
        <v>17</v>
      </c>
      <c r="C2" s="142"/>
      <c r="D2" s="3"/>
      <c r="E2" s="3"/>
      <c r="F2" s="6" t="s">
        <v>89</v>
      </c>
      <c r="G2" s="3"/>
      <c r="H2" s="3"/>
      <c r="I2" s="3"/>
      <c r="J2" s="3"/>
      <c r="K2" s="3"/>
    </row>
    <row r="3" spans="2:11" ht="14.25" customHeight="1" x14ac:dyDescent="0.2">
      <c r="B3" s="143" t="s">
        <v>100</v>
      </c>
      <c r="C3" s="144"/>
      <c r="D3" s="3"/>
      <c r="E3" s="3"/>
      <c r="F3" s="6" t="s">
        <v>104</v>
      </c>
      <c r="G3" s="3"/>
      <c r="H3" s="3"/>
      <c r="I3" s="3"/>
      <c r="J3" s="3"/>
      <c r="K3" s="3"/>
    </row>
    <row r="4" spans="2:11" ht="14.25" customHeight="1" x14ac:dyDescent="0.2">
      <c r="B4" s="161"/>
      <c r="C4" s="146"/>
      <c r="D4" s="3"/>
      <c r="E4" s="3"/>
      <c r="F4" s="6" t="s">
        <v>105</v>
      </c>
      <c r="G4" s="3"/>
      <c r="H4" s="3"/>
      <c r="I4" s="3"/>
      <c r="J4" s="3"/>
      <c r="K4" s="3"/>
    </row>
    <row r="5" spans="2:11" ht="14.25" customHeight="1" x14ac:dyDescent="0.2">
      <c r="B5" s="161"/>
      <c r="C5" s="146"/>
      <c r="D5" s="3"/>
      <c r="E5" s="3"/>
      <c r="F5" s="6"/>
      <c r="G5" s="3"/>
      <c r="H5" s="3"/>
      <c r="I5" s="3"/>
      <c r="J5" s="3"/>
      <c r="K5" s="3"/>
    </row>
    <row r="6" spans="2:11" ht="14.25" x14ac:dyDescent="0.2">
      <c r="B6" s="147"/>
      <c r="C6" s="148"/>
      <c r="D6" s="3"/>
      <c r="E6" s="3"/>
      <c r="F6" s="6" t="s">
        <v>106</v>
      </c>
      <c r="G6" s="3"/>
      <c r="H6" s="3"/>
      <c r="I6" s="3"/>
      <c r="J6" s="3"/>
      <c r="K6" s="3"/>
    </row>
    <row r="7" spans="2:11" ht="14.25" x14ac:dyDescent="0.2">
      <c r="B7" s="149" t="s">
        <v>18</v>
      </c>
      <c r="C7" s="150"/>
      <c r="D7" s="3"/>
      <c r="E7" s="3"/>
      <c r="F7" s="6" t="s">
        <v>114</v>
      </c>
      <c r="G7" s="3"/>
      <c r="H7" s="3"/>
      <c r="I7" s="3"/>
      <c r="J7" s="3"/>
      <c r="K7" s="3"/>
    </row>
    <row r="8" spans="2:11" ht="12.75" customHeight="1" x14ac:dyDescent="0.2">
      <c r="B8" s="126" t="s">
        <v>62</v>
      </c>
      <c r="C8" s="127"/>
      <c r="D8" s="3"/>
      <c r="E8" s="3"/>
      <c r="G8" s="3"/>
      <c r="H8" s="3"/>
      <c r="I8" s="3"/>
      <c r="J8" s="3"/>
      <c r="K8" s="3"/>
    </row>
    <row r="9" spans="2:11" ht="14.25" x14ac:dyDescent="0.2">
      <c r="B9" s="145"/>
      <c r="C9" s="151"/>
      <c r="D9" s="3"/>
      <c r="E9" s="3"/>
      <c r="F9" s="8" t="s">
        <v>107</v>
      </c>
      <c r="G9" s="9"/>
      <c r="H9" s="9"/>
      <c r="I9" s="10"/>
      <c r="J9" s="3"/>
      <c r="K9" s="3"/>
    </row>
    <row r="10" spans="2:11" ht="14.25" x14ac:dyDescent="0.2">
      <c r="B10" s="147"/>
      <c r="C10" s="152"/>
      <c r="D10" s="3"/>
      <c r="E10" s="3"/>
      <c r="F10" s="100" t="s">
        <v>110</v>
      </c>
      <c r="G10" s="12"/>
      <c r="H10" s="13"/>
      <c r="I10" s="76"/>
      <c r="J10" s="3"/>
      <c r="K10" s="3"/>
    </row>
    <row r="11" spans="2:11" ht="14.25" x14ac:dyDescent="0.2">
      <c r="B11" s="153" t="b">
        <v>0</v>
      </c>
      <c r="C11" s="130" t="s">
        <v>116</v>
      </c>
      <c r="D11" s="3"/>
      <c r="E11" s="3"/>
      <c r="F11" s="11" t="s">
        <v>34</v>
      </c>
      <c r="G11" s="12"/>
      <c r="H11" s="13" t="s">
        <v>19</v>
      </c>
      <c r="I11" s="76">
        <v>4.5999999999999996</v>
      </c>
      <c r="J11" s="3"/>
      <c r="K11" s="3"/>
    </row>
    <row r="12" spans="2:11" ht="14.25" x14ac:dyDescent="0.2">
      <c r="B12" s="154" t="b">
        <v>0</v>
      </c>
      <c r="C12" s="131" t="s">
        <v>117</v>
      </c>
      <c r="D12" s="3"/>
      <c r="E12" s="3"/>
      <c r="F12" s="11" t="s">
        <v>34</v>
      </c>
      <c r="G12" s="12"/>
      <c r="H12" s="13" t="s">
        <v>20</v>
      </c>
      <c r="I12" s="76">
        <v>5.5</v>
      </c>
      <c r="J12" s="3"/>
      <c r="K12" s="3"/>
    </row>
    <row r="13" spans="2:11" ht="14.25" x14ac:dyDescent="0.2">
      <c r="B13" s="126" t="s">
        <v>101</v>
      </c>
      <c r="C13" s="127"/>
      <c r="D13" s="3"/>
      <c r="E13" s="3"/>
      <c r="F13" s="11" t="s">
        <v>34</v>
      </c>
      <c r="G13" s="14"/>
      <c r="H13" s="13" t="s">
        <v>21</v>
      </c>
      <c r="I13" s="76">
        <v>6.5</v>
      </c>
      <c r="J13" s="3"/>
      <c r="K13" s="3"/>
    </row>
    <row r="14" spans="2:11" ht="14.25" x14ac:dyDescent="0.2">
      <c r="B14" s="161"/>
      <c r="C14" s="151"/>
      <c r="D14" s="3"/>
      <c r="E14" s="3"/>
      <c r="F14" s="11" t="s">
        <v>34</v>
      </c>
      <c r="G14" s="14"/>
      <c r="H14" s="13" t="s">
        <v>108</v>
      </c>
      <c r="I14" s="76">
        <v>7.3</v>
      </c>
      <c r="J14" s="3"/>
      <c r="K14" s="3"/>
    </row>
    <row r="15" spans="2:11" ht="14.25" x14ac:dyDescent="0.2">
      <c r="B15" s="145"/>
      <c r="C15" s="151"/>
      <c r="D15" s="3"/>
      <c r="E15" s="3"/>
      <c r="F15" s="11" t="s">
        <v>34</v>
      </c>
      <c r="G15" s="14"/>
      <c r="H15" s="13" t="s">
        <v>23</v>
      </c>
      <c r="I15" s="76">
        <v>9.8000000000000007</v>
      </c>
      <c r="J15" s="3"/>
      <c r="K15" s="3"/>
    </row>
    <row r="16" spans="2:11" ht="14.25" x14ac:dyDescent="0.2">
      <c r="B16" s="145"/>
      <c r="C16" s="151"/>
      <c r="D16" s="3"/>
      <c r="E16" s="3"/>
      <c r="F16" s="69" t="s">
        <v>34</v>
      </c>
      <c r="G16" s="70"/>
      <c r="H16" s="71" t="s">
        <v>109</v>
      </c>
      <c r="I16" s="77">
        <v>22</v>
      </c>
      <c r="J16" s="3"/>
      <c r="K16" s="3"/>
    </row>
    <row r="17" spans="2:11" ht="14.25" x14ac:dyDescent="0.2">
      <c r="B17" s="145"/>
      <c r="C17" s="151"/>
      <c r="D17" s="3"/>
      <c r="E17" s="3"/>
      <c r="F17" s="101" t="s">
        <v>111</v>
      </c>
      <c r="G17" s="102"/>
      <c r="H17" s="103"/>
      <c r="I17" s="104"/>
      <c r="J17" s="3"/>
      <c r="K17" s="3"/>
    </row>
    <row r="18" spans="2:11" ht="14.25" x14ac:dyDescent="0.2">
      <c r="B18" s="147"/>
      <c r="C18" s="152"/>
      <c r="D18" s="3"/>
      <c r="E18" s="3"/>
      <c r="F18" s="11" t="s">
        <v>34</v>
      </c>
      <c r="G18" s="14"/>
      <c r="H18" s="13" t="s">
        <v>19</v>
      </c>
      <c r="I18" s="76">
        <v>12.6</v>
      </c>
      <c r="J18" s="3"/>
      <c r="K18" s="3"/>
    </row>
    <row r="19" spans="2:11" ht="14.25" x14ac:dyDescent="0.2">
      <c r="B19" s="128" t="s">
        <v>103</v>
      </c>
      <c r="C19" s="129"/>
      <c r="D19" s="3"/>
      <c r="E19" s="3"/>
      <c r="F19" s="11" t="s">
        <v>34</v>
      </c>
      <c r="G19" s="14"/>
      <c r="H19" s="13" t="s">
        <v>20</v>
      </c>
      <c r="I19" s="76">
        <v>13.9</v>
      </c>
      <c r="J19" s="3"/>
      <c r="K19" s="3"/>
    </row>
    <row r="20" spans="2:11" ht="14.25" x14ac:dyDescent="0.2">
      <c r="B20" s="145"/>
      <c r="C20" s="151"/>
      <c r="D20" s="3"/>
      <c r="E20" s="3"/>
      <c r="F20" s="69" t="s">
        <v>34</v>
      </c>
      <c r="G20" s="70"/>
      <c r="H20" s="13" t="s">
        <v>21</v>
      </c>
      <c r="I20" s="77">
        <v>15</v>
      </c>
      <c r="J20" s="3"/>
      <c r="K20" s="3"/>
    </row>
    <row r="21" spans="2:11" ht="15.75" customHeight="1" x14ac:dyDescent="0.2">
      <c r="B21" s="147"/>
      <c r="C21" s="152"/>
      <c r="D21" s="3"/>
      <c r="E21" s="3"/>
      <c r="F21" s="11" t="s">
        <v>34</v>
      </c>
      <c r="G21" s="14"/>
      <c r="H21" s="13" t="s">
        <v>108</v>
      </c>
      <c r="I21" s="76">
        <v>18.3</v>
      </c>
      <c r="J21" s="3"/>
      <c r="K21" s="3"/>
    </row>
    <row r="22" spans="2:11" ht="15.75" customHeight="1" x14ac:dyDescent="0.2">
      <c r="B22" s="153" t="b">
        <v>0</v>
      </c>
      <c r="C22" s="124" t="s">
        <v>118</v>
      </c>
      <c r="D22" s="3"/>
      <c r="E22" s="3"/>
      <c r="F22" s="11" t="s">
        <v>34</v>
      </c>
      <c r="G22" s="14"/>
      <c r="H22" s="13" t="s">
        <v>22</v>
      </c>
      <c r="I22" s="76">
        <v>18.7</v>
      </c>
      <c r="J22" s="3"/>
      <c r="K22" s="3"/>
    </row>
    <row r="23" spans="2:11" ht="15.75" customHeight="1" x14ac:dyDescent="0.2">
      <c r="B23" s="154" t="b">
        <v>0</v>
      </c>
      <c r="C23" s="125" t="s">
        <v>119</v>
      </c>
      <c r="D23" s="3"/>
      <c r="E23" s="3"/>
      <c r="F23" s="69" t="s">
        <v>34</v>
      </c>
      <c r="G23" s="70"/>
      <c r="H23" s="71" t="s">
        <v>23</v>
      </c>
      <c r="I23" s="77">
        <v>28.7</v>
      </c>
      <c r="J23" s="3"/>
      <c r="K23" s="3"/>
    </row>
    <row r="24" spans="2:11" ht="14.25" x14ac:dyDescent="0.2">
      <c r="B24" s="141" t="s">
        <v>24</v>
      </c>
      <c r="C24" s="155"/>
      <c r="D24" s="3"/>
      <c r="E24" s="3"/>
      <c r="F24" s="69" t="s">
        <v>34</v>
      </c>
      <c r="G24" s="70"/>
      <c r="H24" s="71" t="s">
        <v>112</v>
      </c>
      <c r="I24" s="77">
        <v>35.299999999999997</v>
      </c>
      <c r="J24" s="3"/>
      <c r="K24" s="3"/>
    </row>
    <row r="25" spans="2:11" ht="12.75" customHeight="1" x14ac:dyDescent="0.2">
      <c r="B25" s="147"/>
      <c r="C25" s="152"/>
      <c r="D25" s="3"/>
      <c r="E25" s="3"/>
      <c r="F25" s="96" t="s">
        <v>34</v>
      </c>
      <c r="G25" s="97"/>
      <c r="H25" s="98" t="s">
        <v>109</v>
      </c>
      <c r="I25" s="99">
        <v>48.3</v>
      </c>
      <c r="J25" s="3"/>
      <c r="K25" s="3"/>
    </row>
    <row r="26" spans="2:11" ht="15" customHeight="1" x14ac:dyDescent="0.25">
      <c r="B26" s="39"/>
      <c r="C26" s="3"/>
      <c r="D26" s="3"/>
      <c r="E26" s="3"/>
      <c r="F26" s="7"/>
      <c r="J26" s="67"/>
      <c r="K26" s="3"/>
    </row>
    <row r="27" spans="2:11" ht="15.75" x14ac:dyDescent="0.25">
      <c r="B27" s="39"/>
      <c r="C27" s="5" t="s">
        <v>90</v>
      </c>
      <c r="D27" s="3"/>
      <c r="E27" s="3"/>
      <c r="J27" s="68"/>
      <c r="K27" s="3"/>
    </row>
    <row r="28" spans="2:11" ht="30" customHeight="1" thickBot="1" x14ac:dyDescent="0.25">
      <c r="B28" s="39"/>
      <c r="D28" s="3"/>
      <c r="E28" s="3"/>
      <c r="J28" s="3"/>
      <c r="K28" s="3"/>
    </row>
    <row r="29" spans="2:11" ht="17.25" customHeight="1" thickTop="1" x14ac:dyDescent="0.25">
      <c r="B29" s="116" t="s">
        <v>64</v>
      </c>
      <c r="C29" s="117"/>
      <c r="D29" s="117"/>
      <c r="E29" s="117"/>
      <c r="F29" s="117"/>
      <c r="G29" s="117"/>
      <c r="H29" s="117"/>
      <c r="I29" s="117"/>
      <c r="J29" s="118"/>
      <c r="K29" s="3"/>
    </row>
    <row r="30" spans="2:11" ht="31.5" customHeight="1" x14ac:dyDescent="0.2">
      <c r="B30" s="119" t="s">
        <v>102</v>
      </c>
      <c r="C30" s="120"/>
      <c r="D30" s="120"/>
      <c r="E30" s="120"/>
      <c r="F30" s="120"/>
      <c r="G30" s="120"/>
      <c r="H30" s="120"/>
      <c r="I30" s="120"/>
      <c r="J30" s="121"/>
      <c r="K30" s="3"/>
    </row>
    <row r="31" spans="2:11" x14ac:dyDescent="0.2">
      <c r="B31" s="133"/>
      <c r="C31" s="134"/>
      <c r="D31" s="134"/>
      <c r="E31" s="134"/>
      <c r="F31" s="134"/>
      <c r="G31" s="134"/>
      <c r="H31" s="134"/>
      <c r="I31" s="134"/>
      <c r="J31" s="132"/>
      <c r="K31" s="3"/>
    </row>
    <row r="32" spans="2:11" ht="15" x14ac:dyDescent="0.25">
      <c r="B32" s="112" t="s">
        <v>113</v>
      </c>
      <c r="C32" s="122"/>
      <c r="D32" s="122"/>
      <c r="E32" s="122"/>
      <c r="F32" s="122"/>
      <c r="G32" s="122"/>
      <c r="H32" s="122"/>
      <c r="I32" s="122"/>
      <c r="J32" s="123"/>
      <c r="K32" s="3"/>
    </row>
    <row r="33" spans="2:11" ht="16.5" thickBot="1" x14ac:dyDescent="0.3">
      <c r="B33" s="113" t="s">
        <v>115</v>
      </c>
      <c r="C33" s="114"/>
      <c r="D33" s="114"/>
      <c r="E33" s="114"/>
      <c r="F33" s="114"/>
      <c r="G33" s="114"/>
      <c r="H33" s="114"/>
      <c r="I33" s="114"/>
      <c r="J33" s="115"/>
      <c r="K33" s="3"/>
    </row>
    <row r="34" spans="2:11" ht="16.5" thickTop="1" x14ac:dyDescent="0.25">
      <c r="B34" s="39"/>
      <c r="C34" s="81"/>
      <c r="D34" s="81"/>
      <c r="E34" s="81"/>
      <c r="F34" s="81"/>
      <c r="G34" s="81"/>
      <c r="H34" s="81"/>
      <c r="I34" s="81"/>
      <c r="J34" s="81"/>
      <c r="K34" s="3"/>
    </row>
    <row r="35" spans="2:11" ht="15.75" x14ac:dyDescent="0.25">
      <c r="B35" s="39"/>
      <c r="C35" s="81"/>
      <c r="D35" s="81"/>
      <c r="E35" s="81"/>
      <c r="F35" s="81"/>
      <c r="G35" s="81"/>
      <c r="H35" s="81"/>
      <c r="I35" s="81"/>
      <c r="J35" s="81"/>
      <c r="K35" s="3"/>
    </row>
    <row r="36" spans="2:11" ht="20.100000000000001" customHeight="1" x14ac:dyDescent="0.2">
      <c r="B36" s="73" t="s">
        <v>67</v>
      </c>
      <c r="C36" s="41" t="s">
        <v>83</v>
      </c>
      <c r="D36" s="3"/>
      <c r="E36" s="3"/>
      <c r="F36" s="35"/>
      <c r="G36" s="42"/>
      <c r="H36" s="40"/>
      <c r="I36" s="38"/>
      <c r="J36" s="39"/>
      <c r="K36" s="3"/>
    </row>
    <row r="37" spans="2:11" ht="15.75" x14ac:dyDescent="0.2">
      <c r="B37" s="73" t="s">
        <v>65</v>
      </c>
      <c r="C37" s="15" t="s">
        <v>59</v>
      </c>
      <c r="D37" s="3"/>
      <c r="E37" s="3"/>
      <c r="F37" s="3"/>
      <c r="G37" s="3"/>
      <c r="H37" s="16"/>
      <c r="I37" s="3"/>
      <c r="J37" s="3"/>
      <c r="K37" s="3"/>
    </row>
    <row r="38" spans="2:11" ht="22.5" customHeight="1" thickBot="1" x14ac:dyDescent="0.25">
      <c r="B38" s="73" t="s">
        <v>66</v>
      </c>
      <c r="C38" s="6" t="s">
        <v>91</v>
      </c>
      <c r="D38" s="3"/>
      <c r="E38" s="3"/>
      <c r="F38" s="3"/>
      <c r="G38" s="3"/>
      <c r="H38" s="3"/>
      <c r="I38" s="3"/>
      <c r="J38" s="3"/>
      <c r="K38" s="3"/>
    </row>
    <row r="39" spans="2:11" ht="15.75" customHeight="1" thickTop="1" thickBot="1" x14ac:dyDescent="0.25">
      <c r="B39" s="39"/>
      <c r="C39" s="3"/>
      <c r="D39" s="3"/>
      <c r="E39" s="3"/>
      <c r="F39" s="105" t="s">
        <v>2</v>
      </c>
      <c r="G39" s="106"/>
      <c r="H39" s="3"/>
      <c r="I39" s="107" t="s">
        <v>94</v>
      </c>
      <c r="J39" s="106"/>
      <c r="K39" s="3"/>
    </row>
    <row r="40" spans="2:11" ht="21" customHeight="1" thickTop="1" x14ac:dyDescent="0.25">
      <c r="B40" s="39"/>
      <c r="C40" s="17" t="s">
        <v>0</v>
      </c>
      <c r="D40" s="108" t="s">
        <v>1</v>
      </c>
      <c r="E40" s="109"/>
      <c r="F40" s="18" t="s">
        <v>6</v>
      </c>
      <c r="G40" s="18" t="s">
        <v>7</v>
      </c>
      <c r="H40" s="19" t="s">
        <v>3</v>
      </c>
      <c r="I40" s="82" t="s">
        <v>86</v>
      </c>
      <c r="J40" s="20" t="s">
        <v>10</v>
      </c>
      <c r="K40" s="3"/>
    </row>
    <row r="41" spans="2:11" ht="26.25" customHeight="1" x14ac:dyDescent="0.2">
      <c r="C41" s="21" t="s">
        <v>60</v>
      </c>
      <c r="D41" s="22"/>
      <c r="E41" s="156"/>
      <c r="F41" s="23">
        <v>3</v>
      </c>
      <c r="G41" s="28" t="s">
        <v>8</v>
      </c>
      <c r="H41" s="24">
        <f>E41*F41</f>
        <v>0</v>
      </c>
      <c r="I41" s="135">
        <v>20</v>
      </c>
      <c r="J41" s="80">
        <f>E41*I41</f>
        <v>0</v>
      </c>
      <c r="K41" s="3"/>
    </row>
    <row r="42" spans="2:11" ht="26.25" customHeight="1" x14ac:dyDescent="0.2">
      <c r="C42" s="25" t="s">
        <v>74</v>
      </c>
      <c r="D42" s="26"/>
      <c r="E42" s="157"/>
      <c r="F42" s="23">
        <v>3</v>
      </c>
      <c r="G42" s="28" t="s">
        <v>8</v>
      </c>
      <c r="H42" s="24">
        <f>E42*F42</f>
        <v>0</v>
      </c>
      <c r="I42" s="135">
        <v>20</v>
      </c>
      <c r="J42" s="80">
        <f t="shared" ref="J42:J52" si="0">E42*I42</f>
        <v>0</v>
      </c>
      <c r="K42" s="3"/>
    </row>
    <row r="43" spans="2:11" ht="26.25" customHeight="1" x14ac:dyDescent="0.2">
      <c r="B43" s="39"/>
      <c r="C43" s="25" t="s">
        <v>26</v>
      </c>
      <c r="D43" s="26"/>
      <c r="E43" s="157"/>
      <c r="F43" s="27">
        <v>3.2</v>
      </c>
      <c r="G43" s="28" t="s">
        <v>8</v>
      </c>
      <c r="H43" s="24">
        <f t="shared" ref="H43:H52" si="1">E43*F43</f>
        <v>0</v>
      </c>
      <c r="I43" s="135">
        <v>20</v>
      </c>
      <c r="J43" s="80">
        <f t="shared" si="0"/>
        <v>0</v>
      </c>
      <c r="K43" s="3"/>
    </row>
    <row r="44" spans="2:11" ht="26.25" customHeight="1" x14ac:dyDescent="0.2">
      <c r="B44" s="39"/>
      <c r="C44" s="25" t="s">
        <v>97</v>
      </c>
      <c r="D44" s="26"/>
      <c r="E44" s="157"/>
      <c r="F44" s="23">
        <v>4</v>
      </c>
      <c r="G44" s="28" t="s">
        <v>8</v>
      </c>
      <c r="H44" s="24">
        <f t="shared" si="1"/>
        <v>0</v>
      </c>
      <c r="I44" s="135">
        <v>30</v>
      </c>
      <c r="J44" s="80">
        <f t="shared" si="0"/>
        <v>0</v>
      </c>
      <c r="K44" s="3"/>
    </row>
    <row r="45" spans="2:11" ht="26.25" customHeight="1" x14ac:dyDescent="0.2">
      <c r="B45" s="39"/>
      <c r="C45" s="21" t="s">
        <v>53</v>
      </c>
      <c r="D45" s="22"/>
      <c r="E45" s="156"/>
      <c r="F45" s="23">
        <v>20</v>
      </c>
      <c r="G45" s="28" t="s">
        <v>8</v>
      </c>
      <c r="H45" s="24">
        <f t="shared" si="1"/>
        <v>0</v>
      </c>
      <c r="I45" s="135">
        <v>50</v>
      </c>
      <c r="J45" s="80">
        <f t="shared" si="0"/>
        <v>0</v>
      </c>
      <c r="K45" s="3"/>
    </row>
    <row r="46" spans="2:11" ht="26.25" customHeight="1" x14ac:dyDescent="0.2">
      <c r="B46" s="39"/>
      <c r="C46" s="21" t="s">
        <v>99</v>
      </c>
      <c r="D46" s="22"/>
      <c r="E46" s="156"/>
      <c r="F46" s="23">
        <v>4</v>
      </c>
      <c r="G46" s="28" t="s">
        <v>8</v>
      </c>
      <c r="H46" s="24">
        <f t="shared" si="1"/>
        <v>0</v>
      </c>
      <c r="I46" s="135">
        <v>30</v>
      </c>
      <c r="J46" s="80">
        <f t="shared" si="0"/>
        <v>0</v>
      </c>
      <c r="K46" s="3"/>
    </row>
    <row r="47" spans="2:11" ht="26.25" customHeight="1" x14ac:dyDescent="0.2">
      <c r="B47" s="39"/>
      <c r="C47" s="21" t="s">
        <v>51</v>
      </c>
      <c r="D47" s="22"/>
      <c r="E47" s="156"/>
      <c r="F47" s="23">
        <v>21</v>
      </c>
      <c r="G47" s="28" t="s">
        <v>8</v>
      </c>
      <c r="H47" s="24">
        <f t="shared" si="1"/>
        <v>0</v>
      </c>
      <c r="I47" s="135">
        <v>100</v>
      </c>
      <c r="J47" s="80">
        <f t="shared" si="0"/>
        <v>0</v>
      </c>
      <c r="K47" s="3"/>
    </row>
    <row r="48" spans="2:11" ht="26.25" customHeight="1" x14ac:dyDescent="0.2">
      <c r="B48" s="39"/>
      <c r="C48" s="21" t="s">
        <v>37</v>
      </c>
      <c r="D48" s="22"/>
      <c r="E48" s="156"/>
      <c r="F48" s="23">
        <v>18</v>
      </c>
      <c r="G48" s="28" t="s">
        <v>8</v>
      </c>
      <c r="H48" s="24">
        <f t="shared" si="1"/>
        <v>0</v>
      </c>
      <c r="I48" s="135">
        <v>50</v>
      </c>
      <c r="J48" s="80">
        <f t="shared" si="0"/>
        <v>0</v>
      </c>
      <c r="K48" s="3"/>
    </row>
    <row r="49" spans="2:11" ht="26.25" customHeight="1" x14ac:dyDescent="0.2">
      <c r="B49" s="39"/>
      <c r="C49" s="21" t="s">
        <v>50</v>
      </c>
      <c r="D49" s="22"/>
      <c r="E49" s="156"/>
      <c r="F49" s="23">
        <v>19</v>
      </c>
      <c r="G49" s="28" t="s">
        <v>8</v>
      </c>
      <c r="H49" s="24">
        <f t="shared" si="1"/>
        <v>0</v>
      </c>
      <c r="I49" s="135">
        <v>50</v>
      </c>
      <c r="J49" s="80">
        <f t="shared" si="0"/>
        <v>0</v>
      </c>
      <c r="K49" s="3"/>
    </row>
    <row r="50" spans="2:11" ht="26.25" customHeight="1" x14ac:dyDescent="0.2">
      <c r="B50" s="39"/>
      <c r="C50" s="21" t="s">
        <v>49</v>
      </c>
      <c r="D50" s="22"/>
      <c r="E50" s="156"/>
      <c r="F50" s="23">
        <v>5</v>
      </c>
      <c r="G50" s="28" t="s">
        <v>8</v>
      </c>
      <c r="H50" s="24">
        <f t="shared" si="1"/>
        <v>0</v>
      </c>
      <c r="I50" s="135">
        <v>20</v>
      </c>
      <c r="J50" s="80">
        <f t="shared" si="0"/>
        <v>0</v>
      </c>
      <c r="K50" s="3"/>
    </row>
    <row r="51" spans="2:11" ht="26.25" customHeight="1" x14ac:dyDescent="0.2">
      <c r="B51" s="39"/>
      <c r="C51" s="21" t="s">
        <v>48</v>
      </c>
      <c r="D51" s="22"/>
      <c r="E51" s="156"/>
      <c r="F51" s="23">
        <v>2.5</v>
      </c>
      <c r="G51" s="28" t="s">
        <v>8</v>
      </c>
      <c r="H51" s="24">
        <f t="shared" si="1"/>
        <v>0</v>
      </c>
      <c r="I51" s="135">
        <v>20</v>
      </c>
      <c r="J51" s="80">
        <f t="shared" si="0"/>
        <v>0</v>
      </c>
      <c r="K51" s="3"/>
    </row>
    <row r="52" spans="2:11" ht="26.25" customHeight="1" thickBot="1" x14ac:dyDescent="0.25">
      <c r="B52" s="39"/>
      <c r="C52" s="21" t="s">
        <v>28</v>
      </c>
      <c r="D52" s="22"/>
      <c r="E52" s="156"/>
      <c r="F52" s="23">
        <v>3</v>
      </c>
      <c r="G52" s="28" t="s">
        <v>8</v>
      </c>
      <c r="H52" s="24">
        <f t="shared" si="1"/>
        <v>0</v>
      </c>
      <c r="I52" s="136">
        <v>20</v>
      </c>
      <c r="J52" s="80">
        <f t="shared" si="0"/>
        <v>0</v>
      </c>
      <c r="K52" s="3"/>
    </row>
    <row r="53" spans="2:11" ht="16.5" customHeight="1" thickTop="1" x14ac:dyDescent="0.2">
      <c r="B53" s="39"/>
      <c r="C53" s="29"/>
      <c r="D53" s="29"/>
      <c r="E53" s="29"/>
      <c r="F53" s="30"/>
      <c r="G53" s="31"/>
      <c r="H53" s="32" t="s">
        <v>32</v>
      </c>
      <c r="I53" s="33"/>
      <c r="J53" s="32" t="s">
        <v>32</v>
      </c>
      <c r="K53" s="3"/>
    </row>
    <row r="54" spans="2:11" ht="22.5" customHeight="1" thickBot="1" x14ac:dyDescent="0.25">
      <c r="B54" s="73" t="s">
        <v>68</v>
      </c>
      <c r="C54" s="34" t="s">
        <v>92</v>
      </c>
      <c r="D54" s="3"/>
      <c r="E54" s="3"/>
      <c r="F54" s="91"/>
      <c r="G54" s="92" t="s">
        <v>87</v>
      </c>
      <c r="H54" s="37">
        <f>SUM(H41:H52)</f>
        <v>0</v>
      </c>
      <c r="I54" s="38"/>
      <c r="J54" s="137">
        <f>SUM(J41:J52)</f>
        <v>0</v>
      </c>
      <c r="K54" s="3"/>
    </row>
    <row r="55" spans="2:11" ht="20.100000000000001" customHeight="1" thickTop="1" x14ac:dyDescent="0.25">
      <c r="B55" s="39"/>
      <c r="C55" s="65" t="s">
        <v>57</v>
      </c>
      <c r="D55" s="3"/>
      <c r="E55" s="3"/>
      <c r="F55" s="35"/>
      <c r="G55" s="36"/>
      <c r="H55" s="30"/>
      <c r="I55" s="38"/>
      <c r="J55" s="39"/>
      <c r="K55" s="3"/>
    </row>
    <row r="56" spans="2:11" ht="26.25" customHeight="1" thickBot="1" x14ac:dyDescent="0.25">
      <c r="B56" s="39"/>
      <c r="C56" s="34"/>
      <c r="D56" s="3"/>
      <c r="E56" s="3"/>
      <c r="F56" s="35"/>
      <c r="G56" s="36"/>
      <c r="H56" s="40"/>
      <c r="I56" s="38"/>
      <c r="J56" s="39"/>
      <c r="K56" s="3"/>
    </row>
    <row r="57" spans="2:11" ht="26.25" customHeight="1" thickTop="1" thickBot="1" x14ac:dyDescent="0.25">
      <c r="B57" s="73" t="s">
        <v>69</v>
      </c>
      <c r="C57" s="83" t="s">
        <v>88</v>
      </c>
      <c r="D57" s="84"/>
      <c r="E57" s="85"/>
      <c r="F57" s="86"/>
      <c r="G57" s="87"/>
      <c r="H57" s="89"/>
      <c r="I57" s="88"/>
      <c r="J57" s="90"/>
      <c r="K57" s="3"/>
    </row>
    <row r="58" spans="2:11" ht="26.25" customHeight="1" thickTop="1" x14ac:dyDescent="0.2">
      <c r="B58" s="39"/>
      <c r="C58" s="25" t="s">
        <v>31</v>
      </c>
      <c r="D58" s="26"/>
      <c r="E58" s="157"/>
      <c r="F58" s="27">
        <v>30</v>
      </c>
      <c r="G58" s="43" t="s">
        <v>8</v>
      </c>
      <c r="H58" s="24">
        <f>E58*F58</f>
        <v>0</v>
      </c>
      <c r="I58" s="62">
        <v>1000</v>
      </c>
      <c r="J58" s="138">
        <f>E58*I58</f>
        <v>0</v>
      </c>
      <c r="K58" s="3"/>
    </row>
    <row r="59" spans="2:11" ht="26.25" customHeight="1" x14ac:dyDescent="0.2">
      <c r="B59" s="39"/>
      <c r="C59" s="21" t="s">
        <v>54</v>
      </c>
      <c r="D59" s="22"/>
      <c r="E59" s="156"/>
      <c r="F59" s="23">
        <v>48</v>
      </c>
      <c r="G59" s="28" t="s">
        <v>8</v>
      </c>
      <c r="H59" s="24">
        <f t="shared" ref="H59:H95" si="2">E59*F59</f>
        <v>0</v>
      </c>
      <c r="I59" s="63">
        <v>1000</v>
      </c>
      <c r="J59" s="138">
        <f t="shared" ref="J59:J95" si="3">E59*I59</f>
        <v>0</v>
      </c>
      <c r="K59" s="3"/>
    </row>
    <row r="60" spans="2:11" ht="26.25" customHeight="1" x14ac:dyDescent="0.2">
      <c r="B60" s="39"/>
      <c r="C60" s="21" t="s">
        <v>55</v>
      </c>
      <c r="D60" s="22"/>
      <c r="E60" s="156"/>
      <c r="F60" s="23">
        <v>42</v>
      </c>
      <c r="G60" s="28" t="s">
        <v>8</v>
      </c>
      <c r="H60" s="24">
        <f t="shared" si="2"/>
        <v>0</v>
      </c>
      <c r="I60" s="63">
        <v>950</v>
      </c>
      <c r="J60" s="138">
        <f t="shared" si="3"/>
        <v>0</v>
      </c>
      <c r="K60" s="3"/>
    </row>
    <row r="61" spans="2:11" ht="26.25" customHeight="1" x14ac:dyDescent="0.2">
      <c r="B61" s="39"/>
      <c r="C61" s="21" t="s">
        <v>75</v>
      </c>
      <c r="D61" s="22"/>
      <c r="E61" s="156"/>
      <c r="F61" s="23">
        <v>19.5</v>
      </c>
      <c r="G61" s="28" t="s">
        <v>8</v>
      </c>
      <c r="H61" s="24">
        <f t="shared" si="2"/>
        <v>0</v>
      </c>
      <c r="I61" s="78">
        <v>100</v>
      </c>
      <c r="J61" s="138">
        <f t="shared" si="3"/>
        <v>0</v>
      </c>
      <c r="K61" s="3"/>
    </row>
    <row r="62" spans="2:11" ht="26.25" customHeight="1" x14ac:dyDescent="0.2">
      <c r="B62" s="39"/>
      <c r="C62" s="21" t="s">
        <v>77</v>
      </c>
      <c r="D62" s="22"/>
      <c r="E62" s="156"/>
      <c r="F62" s="23">
        <v>20</v>
      </c>
      <c r="G62" s="28" t="s">
        <v>8</v>
      </c>
      <c r="H62" s="24">
        <f t="shared" si="2"/>
        <v>0</v>
      </c>
      <c r="I62" s="78">
        <v>150</v>
      </c>
      <c r="J62" s="138">
        <f t="shared" si="3"/>
        <v>0</v>
      </c>
      <c r="K62" s="3"/>
    </row>
    <row r="63" spans="2:11" ht="26.25" customHeight="1" x14ac:dyDescent="0.2">
      <c r="B63" s="39"/>
      <c r="C63" s="21" t="s">
        <v>27</v>
      </c>
      <c r="D63" s="22"/>
      <c r="E63" s="156"/>
      <c r="F63" s="23">
        <v>21</v>
      </c>
      <c r="G63" s="28" t="s">
        <v>8</v>
      </c>
      <c r="H63" s="24">
        <f t="shared" si="2"/>
        <v>0</v>
      </c>
      <c r="I63" s="63">
        <v>250</v>
      </c>
      <c r="J63" s="138">
        <f t="shared" si="3"/>
        <v>0</v>
      </c>
      <c r="K63" s="3"/>
    </row>
    <row r="64" spans="2:11" ht="26.25" customHeight="1" x14ac:dyDescent="0.2">
      <c r="B64" s="39"/>
      <c r="C64" s="21" t="s">
        <v>82</v>
      </c>
      <c r="D64" s="22"/>
      <c r="E64" s="156"/>
      <c r="F64" s="23">
        <v>23</v>
      </c>
      <c r="G64" s="28" t="s">
        <v>8</v>
      </c>
      <c r="H64" s="24">
        <f t="shared" si="2"/>
        <v>0</v>
      </c>
      <c r="I64" s="63">
        <v>450</v>
      </c>
      <c r="J64" s="138">
        <f t="shared" si="3"/>
        <v>0</v>
      </c>
      <c r="K64" s="3"/>
    </row>
    <row r="65" spans="2:11" ht="26.25" customHeight="1" x14ac:dyDescent="0.2">
      <c r="B65" s="39"/>
      <c r="C65" s="21" t="s">
        <v>63</v>
      </c>
      <c r="D65" s="22"/>
      <c r="E65" s="156"/>
      <c r="F65" s="23">
        <v>50</v>
      </c>
      <c r="G65" s="28" t="s">
        <v>8</v>
      </c>
      <c r="H65" s="24">
        <f t="shared" si="2"/>
        <v>0</v>
      </c>
      <c r="I65" s="63">
        <v>800</v>
      </c>
      <c r="J65" s="138">
        <f t="shared" si="3"/>
        <v>0</v>
      </c>
      <c r="K65" s="3"/>
    </row>
    <row r="66" spans="2:11" ht="26.25" customHeight="1" x14ac:dyDescent="0.2">
      <c r="B66" s="39"/>
      <c r="C66" s="21" t="s">
        <v>36</v>
      </c>
      <c r="D66" s="22"/>
      <c r="E66" s="156"/>
      <c r="F66" s="23">
        <v>18</v>
      </c>
      <c r="G66" s="28" t="s">
        <v>8</v>
      </c>
      <c r="H66" s="24">
        <f t="shared" si="2"/>
        <v>0</v>
      </c>
      <c r="I66" s="63">
        <v>350</v>
      </c>
      <c r="J66" s="138">
        <f t="shared" si="3"/>
        <v>0</v>
      </c>
      <c r="K66" s="3"/>
    </row>
    <row r="67" spans="2:11" ht="26.25" customHeight="1" x14ac:dyDescent="0.2">
      <c r="B67" s="39"/>
      <c r="C67" s="21" t="s">
        <v>9</v>
      </c>
      <c r="D67" s="22"/>
      <c r="E67" s="156"/>
      <c r="F67" s="44">
        <v>50</v>
      </c>
      <c r="G67" s="28" t="s">
        <v>8</v>
      </c>
      <c r="H67" s="24">
        <f t="shared" si="2"/>
        <v>0</v>
      </c>
      <c r="I67" s="63">
        <v>700</v>
      </c>
      <c r="J67" s="138">
        <f t="shared" si="3"/>
        <v>0</v>
      </c>
      <c r="K67" s="3"/>
    </row>
    <row r="68" spans="2:11" ht="26.25" customHeight="1" x14ac:dyDescent="0.2">
      <c r="B68" s="39"/>
      <c r="C68" s="21" t="s">
        <v>38</v>
      </c>
      <c r="D68" s="22"/>
      <c r="E68" s="156"/>
      <c r="F68" s="44">
        <v>16</v>
      </c>
      <c r="G68" s="28" t="s">
        <v>8</v>
      </c>
      <c r="H68" s="24">
        <f t="shared" si="2"/>
        <v>0</v>
      </c>
      <c r="I68" s="63">
        <v>1150</v>
      </c>
      <c r="J68" s="138">
        <f t="shared" si="3"/>
        <v>0</v>
      </c>
      <c r="K68" s="3"/>
    </row>
    <row r="69" spans="2:11" ht="26.25" customHeight="1" x14ac:dyDescent="0.2">
      <c r="B69" s="39"/>
      <c r="C69" s="21" t="s">
        <v>80</v>
      </c>
      <c r="D69" s="22"/>
      <c r="E69" s="156"/>
      <c r="F69" s="44">
        <v>17</v>
      </c>
      <c r="G69" s="28" t="s">
        <v>8</v>
      </c>
      <c r="H69" s="24">
        <f t="shared" si="2"/>
        <v>0</v>
      </c>
      <c r="I69" s="78">
        <v>400</v>
      </c>
      <c r="J69" s="138">
        <f t="shared" si="3"/>
        <v>0</v>
      </c>
      <c r="K69" s="3"/>
    </row>
    <row r="70" spans="2:11" ht="26.25" customHeight="1" x14ac:dyDescent="0.2">
      <c r="B70" s="39"/>
      <c r="C70" s="21" t="s">
        <v>30</v>
      </c>
      <c r="D70" s="22"/>
      <c r="E70" s="156"/>
      <c r="F70" s="44">
        <v>10</v>
      </c>
      <c r="G70" s="28" t="s">
        <v>8</v>
      </c>
      <c r="H70" s="24">
        <f t="shared" si="2"/>
        <v>0</v>
      </c>
      <c r="I70" s="78">
        <v>100</v>
      </c>
      <c r="J70" s="138">
        <f t="shared" si="3"/>
        <v>0</v>
      </c>
      <c r="K70" s="3"/>
    </row>
    <row r="71" spans="2:11" ht="26.25" customHeight="1" x14ac:dyDescent="0.2">
      <c r="B71" s="39"/>
      <c r="C71" s="93" t="s">
        <v>52</v>
      </c>
      <c r="D71" s="22"/>
      <c r="E71" s="156"/>
      <c r="F71" s="23">
        <v>63</v>
      </c>
      <c r="G71" s="28" t="s">
        <v>8</v>
      </c>
      <c r="H71" s="24">
        <f t="shared" si="2"/>
        <v>0</v>
      </c>
      <c r="I71" s="63">
        <v>500</v>
      </c>
      <c r="J71" s="138">
        <f t="shared" si="3"/>
        <v>0</v>
      </c>
      <c r="K71" s="3"/>
    </row>
    <row r="72" spans="2:11" ht="26.25" customHeight="1" x14ac:dyDescent="0.2">
      <c r="B72" s="39"/>
      <c r="C72" s="94" t="s">
        <v>42</v>
      </c>
      <c r="D72" s="22"/>
      <c r="E72" s="156"/>
      <c r="F72" s="23">
        <v>49</v>
      </c>
      <c r="G72" s="28" t="s">
        <v>8</v>
      </c>
      <c r="H72" s="24">
        <f t="shared" si="2"/>
        <v>0</v>
      </c>
      <c r="I72" s="63">
        <v>600</v>
      </c>
      <c r="J72" s="138">
        <f t="shared" si="3"/>
        <v>0</v>
      </c>
      <c r="K72" s="3"/>
    </row>
    <row r="73" spans="2:11" ht="26.25" customHeight="1" x14ac:dyDescent="0.2">
      <c r="B73" s="39"/>
      <c r="C73" s="94" t="s">
        <v>43</v>
      </c>
      <c r="D73" s="22"/>
      <c r="E73" s="156"/>
      <c r="F73" s="23">
        <v>22</v>
      </c>
      <c r="G73" s="28" t="s">
        <v>8</v>
      </c>
      <c r="H73" s="24">
        <f t="shared" si="2"/>
        <v>0</v>
      </c>
      <c r="I73" s="63">
        <v>250</v>
      </c>
      <c r="J73" s="138">
        <f t="shared" si="3"/>
        <v>0</v>
      </c>
      <c r="K73" s="3"/>
    </row>
    <row r="74" spans="2:11" ht="26.25" customHeight="1" x14ac:dyDescent="0.2">
      <c r="B74" s="39"/>
      <c r="C74" s="94" t="s">
        <v>16</v>
      </c>
      <c r="D74" s="22"/>
      <c r="E74" s="156"/>
      <c r="F74" s="23">
        <v>20.5</v>
      </c>
      <c r="G74" s="28" t="s">
        <v>8</v>
      </c>
      <c r="H74" s="24">
        <f t="shared" si="2"/>
        <v>0</v>
      </c>
      <c r="I74" s="63">
        <v>200</v>
      </c>
      <c r="J74" s="138">
        <f t="shared" si="3"/>
        <v>0</v>
      </c>
      <c r="K74" s="3"/>
    </row>
    <row r="75" spans="2:11" ht="26.25" customHeight="1" x14ac:dyDescent="0.2">
      <c r="B75" s="39"/>
      <c r="C75" s="94" t="s">
        <v>11</v>
      </c>
      <c r="D75" s="22"/>
      <c r="E75" s="156"/>
      <c r="F75" s="23">
        <v>54</v>
      </c>
      <c r="G75" s="28" t="s">
        <v>8</v>
      </c>
      <c r="H75" s="24">
        <f t="shared" si="2"/>
        <v>0</v>
      </c>
      <c r="I75" s="63">
        <v>850</v>
      </c>
      <c r="J75" s="138">
        <f t="shared" si="3"/>
        <v>0</v>
      </c>
      <c r="K75" s="3"/>
    </row>
    <row r="76" spans="2:11" ht="26.25" customHeight="1" x14ac:dyDescent="0.2">
      <c r="B76" s="39"/>
      <c r="C76" s="95" t="s">
        <v>98</v>
      </c>
      <c r="D76" s="22"/>
      <c r="E76" s="156"/>
      <c r="F76" s="23">
        <v>470</v>
      </c>
      <c r="G76" s="28" t="s">
        <v>8</v>
      </c>
      <c r="H76" s="24">
        <f t="shared" si="2"/>
        <v>0</v>
      </c>
      <c r="I76" s="63">
        <v>4200</v>
      </c>
      <c r="J76" s="138">
        <f t="shared" si="3"/>
        <v>0</v>
      </c>
      <c r="K76" s="3"/>
    </row>
    <row r="77" spans="2:11" ht="26.25" customHeight="1" x14ac:dyDescent="0.2">
      <c r="B77" s="39"/>
      <c r="C77" s="21" t="s">
        <v>76</v>
      </c>
      <c r="D77" s="22"/>
      <c r="E77" s="156"/>
      <c r="F77" s="23">
        <v>7.5</v>
      </c>
      <c r="G77" s="28" t="s">
        <v>8</v>
      </c>
      <c r="H77" s="24">
        <f t="shared" si="2"/>
        <v>0</v>
      </c>
      <c r="I77" s="78">
        <v>40</v>
      </c>
      <c r="J77" s="138">
        <f t="shared" si="3"/>
        <v>0</v>
      </c>
      <c r="K77" s="3"/>
    </row>
    <row r="78" spans="2:11" s="1" customFormat="1" ht="26.25" customHeight="1" x14ac:dyDescent="0.2">
      <c r="B78" s="75"/>
      <c r="C78" s="46" t="s">
        <v>47</v>
      </c>
      <c r="D78" s="47"/>
      <c r="E78" s="158"/>
      <c r="F78" s="48">
        <v>50</v>
      </c>
      <c r="G78" s="28" t="s">
        <v>8</v>
      </c>
      <c r="H78" s="24">
        <f t="shared" si="2"/>
        <v>0</v>
      </c>
      <c r="I78" s="64">
        <v>500</v>
      </c>
      <c r="J78" s="138">
        <f t="shared" si="3"/>
        <v>0</v>
      </c>
      <c r="K78" s="45"/>
    </row>
    <row r="79" spans="2:11" ht="26.25" customHeight="1" x14ac:dyDescent="0.2">
      <c r="B79" s="39"/>
      <c r="C79" s="21" t="s">
        <v>45</v>
      </c>
      <c r="D79" s="22"/>
      <c r="E79" s="156"/>
      <c r="F79" s="23">
        <v>26.4</v>
      </c>
      <c r="G79" s="28" t="s">
        <v>8</v>
      </c>
      <c r="H79" s="24">
        <f t="shared" si="2"/>
        <v>0</v>
      </c>
      <c r="I79" s="63">
        <v>60</v>
      </c>
      <c r="J79" s="138">
        <f t="shared" si="3"/>
        <v>0</v>
      </c>
      <c r="K79" s="3"/>
    </row>
    <row r="80" spans="2:11" ht="26.25" customHeight="1" x14ac:dyDescent="0.2">
      <c r="B80" s="39"/>
      <c r="C80" s="21" t="s">
        <v>46</v>
      </c>
      <c r="D80" s="22"/>
      <c r="E80" s="156"/>
      <c r="F80" s="23">
        <v>30</v>
      </c>
      <c r="G80" s="28" t="s">
        <v>8</v>
      </c>
      <c r="H80" s="24">
        <f t="shared" si="2"/>
        <v>0</v>
      </c>
      <c r="I80" s="63">
        <v>60</v>
      </c>
      <c r="J80" s="138">
        <f t="shared" si="3"/>
        <v>0</v>
      </c>
      <c r="K80" s="3"/>
    </row>
    <row r="81" spans="2:11" ht="26.25" customHeight="1" x14ac:dyDescent="0.2">
      <c r="B81" s="39"/>
      <c r="C81" s="21" t="s">
        <v>33</v>
      </c>
      <c r="D81" s="22"/>
      <c r="E81" s="156"/>
      <c r="F81" s="49">
        <v>100</v>
      </c>
      <c r="G81" s="28" t="s">
        <v>8</v>
      </c>
      <c r="H81" s="24">
        <f t="shared" si="2"/>
        <v>0</v>
      </c>
      <c r="I81" s="63">
        <v>550</v>
      </c>
      <c r="J81" s="138">
        <f t="shared" si="3"/>
        <v>0</v>
      </c>
      <c r="K81" s="3"/>
    </row>
    <row r="82" spans="2:11" ht="26.25" customHeight="1" x14ac:dyDescent="0.2">
      <c r="B82" s="39"/>
      <c r="C82" s="21" t="s">
        <v>4</v>
      </c>
      <c r="D82" s="22"/>
      <c r="E82" s="156"/>
      <c r="F82" s="49">
        <v>30</v>
      </c>
      <c r="G82" s="28" t="s">
        <v>8</v>
      </c>
      <c r="H82" s="24">
        <f t="shared" si="2"/>
        <v>0</v>
      </c>
      <c r="I82" s="63">
        <v>450</v>
      </c>
      <c r="J82" s="138">
        <f t="shared" si="3"/>
        <v>0</v>
      </c>
      <c r="K82" s="3"/>
    </row>
    <row r="83" spans="2:11" ht="26.25" customHeight="1" x14ac:dyDescent="0.2">
      <c r="B83" s="39"/>
      <c r="C83" s="21" t="s">
        <v>44</v>
      </c>
      <c r="D83" s="22"/>
      <c r="E83" s="156"/>
      <c r="F83" s="23">
        <v>18.3</v>
      </c>
      <c r="G83" s="28" t="s">
        <v>8</v>
      </c>
      <c r="H83" s="24">
        <f t="shared" si="2"/>
        <v>0</v>
      </c>
      <c r="I83" s="63">
        <v>150</v>
      </c>
      <c r="J83" s="138">
        <f t="shared" si="3"/>
        <v>0</v>
      </c>
      <c r="K83" s="3"/>
    </row>
    <row r="84" spans="2:11" ht="26.25" customHeight="1" x14ac:dyDescent="0.2">
      <c r="B84" s="39"/>
      <c r="C84" s="21" t="s">
        <v>35</v>
      </c>
      <c r="D84" s="22"/>
      <c r="E84" s="156"/>
      <c r="F84" s="23">
        <v>42</v>
      </c>
      <c r="G84" s="28" t="s">
        <v>8</v>
      </c>
      <c r="H84" s="24">
        <f t="shared" si="2"/>
        <v>0</v>
      </c>
      <c r="I84" s="63">
        <v>550</v>
      </c>
      <c r="J84" s="138">
        <f t="shared" si="3"/>
        <v>0</v>
      </c>
      <c r="K84" s="3"/>
    </row>
    <row r="85" spans="2:11" ht="26.25" customHeight="1" x14ac:dyDescent="0.2">
      <c r="B85" s="39"/>
      <c r="C85" s="46" t="s">
        <v>96</v>
      </c>
      <c r="D85" s="22"/>
      <c r="E85" s="156"/>
      <c r="F85" s="23">
        <v>16</v>
      </c>
      <c r="G85" s="28" t="s">
        <v>8</v>
      </c>
      <c r="H85" s="24">
        <f t="shared" si="2"/>
        <v>0</v>
      </c>
      <c r="I85" s="63">
        <v>100</v>
      </c>
      <c r="J85" s="138">
        <f t="shared" si="3"/>
        <v>0</v>
      </c>
      <c r="K85" s="3"/>
    </row>
    <row r="86" spans="2:11" ht="26.25" customHeight="1" x14ac:dyDescent="0.2">
      <c r="B86" s="39"/>
      <c r="C86" s="46" t="s">
        <v>95</v>
      </c>
      <c r="D86" s="22"/>
      <c r="E86" s="156"/>
      <c r="F86" s="23">
        <v>240</v>
      </c>
      <c r="G86" s="28" t="s">
        <v>8</v>
      </c>
      <c r="H86" s="24">
        <f t="shared" si="2"/>
        <v>0</v>
      </c>
      <c r="I86" s="63">
        <v>1450</v>
      </c>
      <c r="J86" s="138">
        <f t="shared" si="3"/>
        <v>0</v>
      </c>
      <c r="K86" s="3"/>
    </row>
    <row r="87" spans="2:11" ht="26.25" customHeight="1" x14ac:dyDescent="0.2">
      <c r="B87" s="39"/>
      <c r="C87" s="46" t="s">
        <v>79</v>
      </c>
      <c r="D87" s="22"/>
      <c r="E87" s="156"/>
      <c r="F87" s="23">
        <v>196</v>
      </c>
      <c r="G87" s="28" t="s">
        <v>8</v>
      </c>
      <c r="H87" s="24">
        <f t="shared" si="2"/>
        <v>0</v>
      </c>
      <c r="I87" s="78">
        <v>1500</v>
      </c>
      <c r="J87" s="138">
        <f t="shared" si="3"/>
        <v>0</v>
      </c>
      <c r="K87" s="3"/>
    </row>
    <row r="88" spans="2:11" ht="26.25" customHeight="1" x14ac:dyDescent="0.2">
      <c r="B88" s="39"/>
      <c r="C88" s="46" t="s">
        <v>78</v>
      </c>
      <c r="D88" s="22"/>
      <c r="E88" s="156"/>
      <c r="F88" s="79">
        <v>116</v>
      </c>
      <c r="G88" s="28" t="s">
        <v>8</v>
      </c>
      <c r="H88" s="24">
        <f t="shared" si="2"/>
        <v>0</v>
      </c>
      <c r="I88" s="78">
        <v>700</v>
      </c>
      <c r="J88" s="138">
        <f t="shared" si="3"/>
        <v>0</v>
      </c>
      <c r="K88" s="3"/>
    </row>
    <row r="89" spans="2:11" ht="26.25" customHeight="1" x14ac:dyDescent="0.2">
      <c r="B89" s="39"/>
      <c r="C89" s="46" t="s">
        <v>81</v>
      </c>
      <c r="D89" s="22"/>
      <c r="E89" s="156"/>
      <c r="F89" s="79">
        <v>300</v>
      </c>
      <c r="G89" s="28" t="s">
        <v>8</v>
      </c>
      <c r="H89" s="24">
        <f t="shared" si="2"/>
        <v>0</v>
      </c>
      <c r="I89" s="78">
        <v>1600</v>
      </c>
      <c r="J89" s="138">
        <f t="shared" si="3"/>
        <v>0</v>
      </c>
      <c r="K89" s="3"/>
    </row>
    <row r="90" spans="2:11" ht="26.25" customHeight="1" x14ac:dyDescent="0.2">
      <c r="B90" s="39"/>
      <c r="C90" s="46" t="s">
        <v>84</v>
      </c>
      <c r="D90" s="22"/>
      <c r="E90" s="156"/>
      <c r="F90" s="23">
        <v>60</v>
      </c>
      <c r="G90" s="28" t="s">
        <v>8</v>
      </c>
      <c r="H90" s="24">
        <f t="shared" si="2"/>
        <v>0</v>
      </c>
      <c r="I90" s="63">
        <v>800</v>
      </c>
      <c r="J90" s="138">
        <f t="shared" si="3"/>
        <v>0</v>
      </c>
      <c r="K90" s="3"/>
    </row>
    <row r="91" spans="2:11" ht="26.25" customHeight="1" x14ac:dyDescent="0.2">
      <c r="B91" s="39"/>
      <c r="C91" s="21" t="s">
        <v>25</v>
      </c>
      <c r="D91" s="22"/>
      <c r="E91" s="156"/>
      <c r="F91" s="23">
        <v>25</v>
      </c>
      <c r="G91" s="28" t="s">
        <v>8</v>
      </c>
      <c r="H91" s="24">
        <f t="shared" si="2"/>
        <v>0</v>
      </c>
      <c r="I91" s="63">
        <v>500</v>
      </c>
      <c r="J91" s="138">
        <f t="shared" si="3"/>
        <v>0</v>
      </c>
      <c r="K91" s="3"/>
    </row>
    <row r="92" spans="2:11" s="1" customFormat="1" ht="26.25" customHeight="1" x14ac:dyDescent="0.2">
      <c r="B92" s="39"/>
      <c r="C92" s="50" t="s">
        <v>41</v>
      </c>
      <c r="D92" s="51"/>
      <c r="E92" s="159"/>
      <c r="F92" s="23">
        <v>100</v>
      </c>
      <c r="G92" s="28" t="s">
        <v>8</v>
      </c>
      <c r="H92" s="24">
        <f t="shared" si="2"/>
        <v>0</v>
      </c>
      <c r="I92" s="63">
        <v>1950</v>
      </c>
      <c r="J92" s="138">
        <f t="shared" si="3"/>
        <v>0</v>
      </c>
      <c r="K92" s="45"/>
    </row>
    <row r="93" spans="2:11" ht="26.25" customHeight="1" x14ac:dyDescent="0.2">
      <c r="B93" s="39"/>
      <c r="C93" s="50" t="s">
        <v>40</v>
      </c>
      <c r="D93" s="51"/>
      <c r="E93" s="159"/>
      <c r="F93" s="23">
        <v>100</v>
      </c>
      <c r="G93" s="28" t="s">
        <v>8</v>
      </c>
      <c r="H93" s="24">
        <f t="shared" si="2"/>
        <v>0</v>
      </c>
      <c r="I93" s="63">
        <v>1950</v>
      </c>
      <c r="J93" s="138">
        <f t="shared" si="3"/>
        <v>0</v>
      </c>
      <c r="K93" s="3"/>
    </row>
    <row r="94" spans="2:11" ht="26.25" customHeight="1" x14ac:dyDescent="0.2">
      <c r="B94" s="39"/>
      <c r="C94" s="21" t="s">
        <v>5</v>
      </c>
      <c r="D94" s="22"/>
      <c r="E94" s="156"/>
      <c r="F94" s="23">
        <v>10</v>
      </c>
      <c r="G94" s="28" t="s">
        <v>8</v>
      </c>
      <c r="H94" s="24">
        <f t="shared" si="2"/>
        <v>0</v>
      </c>
      <c r="I94" s="63">
        <v>350</v>
      </c>
      <c r="J94" s="138">
        <f t="shared" si="3"/>
        <v>0</v>
      </c>
      <c r="K94" s="3"/>
    </row>
    <row r="95" spans="2:11" ht="26.25" customHeight="1" thickBot="1" x14ac:dyDescent="0.25">
      <c r="B95" s="39"/>
      <c r="C95" s="52" t="s">
        <v>39</v>
      </c>
      <c r="D95" s="53"/>
      <c r="E95" s="160"/>
      <c r="F95" s="54">
        <v>98</v>
      </c>
      <c r="G95" s="28" t="s">
        <v>8</v>
      </c>
      <c r="H95" s="24">
        <f t="shared" si="2"/>
        <v>0</v>
      </c>
      <c r="I95" s="63">
        <v>1400</v>
      </c>
      <c r="J95" s="138">
        <f t="shared" si="3"/>
        <v>0</v>
      </c>
      <c r="K95" s="3"/>
    </row>
    <row r="96" spans="2:11" ht="16.5" customHeight="1" thickTop="1" x14ac:dyDescent="0.2">
      <c r="B96" s="39"/>
      <c r="C96" s="29"/>
      <c r="D96" s="29"/>
      <c r="E96" s="29"/>
      <c r="F96" s="30"/>
      <c r="G96" s="31"/>
      <c r="H96" s="32" t="s">
        <v>32</v>
      </c>
      <c r="I96" s="55"/>
      <c r="J96" s="56" t="s">
        <v>32</v>
      </c>
      <c r="K96" s="3"/>
    </row>
    <row r="97" spans="2:11" ht="20.100000000000001" customHeight="1" x14ac:dyDescent="0.2">
      <c r="B97" s="73" t="s">
        <v>70</v>
      </c>
      <c r="C97" s="6" t="s">
        <v>13</v>
      </c>
      <c r="D97" s="3"/>
      <c r="E97" s="3"/>
      <c r="F97" s="35"/>
      <c r="G97" s="57" t="s">
        <v>12</v>
      </c>
      <c r="H97" s="58">
        <f>SUM(H58:H95,H54)</f>
        <v>0</v>
      </c>
      <c r="I97" s="110" t="s">
        <v>93</v>
      </c>
      <c r="J97" s="140">
        <f>J98/1000</f>
        <v>0</v>
      </c>
      <c r="K97" s="3"/>
    </row>
    <row r="98" spans="2:11" ht="20.100000000000001" customHeight="1" thickBot="1" x14ac:dyDescent="0.25">
      <c r="B98" s="73" t="s">
        <v>71</v>
      </c>
      <c r="C98" s="6" t="s">
        <v>15</v>
      </c>
      <c r="D98" s="3"/>
      <c r="E98" s="3"/>
      <c r="F98" s="35"/>
      <c r="G98" s="35"/>
      <c r="H98" s="59"/>
      <c r="I98" s="111"/>
      <c r="J98" s="139">
        <f>SUM(J58:J95,J54)</f>
        <v>0</v>
      </c>
      <c r="K98" s="3"/>
    </row>
    <row r="99" spans="2:11" ht="20.100000000000001" customHeight="1" thickTop="1" x14ac:dyDescent="0.2">
      <c r="B99" s="73" t="s">
        <v>72</v>
      </c>
      <c r="C99" s="6" t="s">
        <v>14</v>
      </c>
      <c r="D99" s="3"/>
      <c r="E99" s="3"/>
      <c r="F99" s="35"/>
      <c r="G99" s="60" t="s">
        <v>58</v>
      </c>
      <c r="H99" s="61" cm="1">
        <f t="array" ref="H99">_xlfn.IFS(J98=0,0,AND(B12=TRUE,B11=TRUE),"Corriger livraison",AND(B12=FALSE,B11=FALSE),"Choisir livraison",AND(B11=TRUE,J98&gt;1,J98&lt;500),I11,AND(B11=TRUE,J98&gt;501,J98&lt;1000),I12,AND(B11=TRUE,J98&gt;1001,J98&lt;2000),I13,AND(B11=TRUE,J98&gt;2001,J98&lt;4000),I14,AND(B11=TRUE,J98&gt;4001,J98&lt;10000),I15,AND(B11=TRUE,J98&gt;10001,J98&lt;25000),I16,AND(B12=TRUE,J98&gt;1,J98&lt;500),I18,AND(B12=TRUE,J98&gt;501,J98&lt;1000),I19,AND(B12=TRUE,J98&gt;1001,J98&lt;2000),I20,AND(B12=TRUE,J98&gt;2001,J98&lt;4000),I21,AND(B12=TRUE,J98&gt;4001,J98&lt;5000),I22,AND(B12=TRUE,J98&gt;5001,J98&lt;10000),I23,AND(B12=TRUE,J98&gt;10001,J98&lt;15000),I24,AND(B12=TRUE,J98&gt;15001,J98&lt;25000),I25)</f>
        <v>0</v>
      </c>
      <c r="I99" s="66" t="s">
        <v>85</v>
      </c>
      <c r="J99" s="39"/>
      <c r="K99" s="3"/>
    </row>
    <row r="100" spans="2:11" ht="20.100000000000001" customHeight="1" thickBot="1" x14ac:dyDescent="0.25">
      <c r="B100" s="73" t="s">
        <v>73</v>
      </c>
      <c r="C100" s="34" t="s">
        <v>56</v>
      </c>
      <c r="D100" s="3"/>
      <c r="E100" s="3"/>
      <c r="F100" s="35"/>
      <c r="G100" s="60" t="s">
        <v>61</v>
      </c>
      <c r="H100" s="37">
        <f>SUM(H99,H97)</f>
        <v>0</v>
      </c>
      <c r="I100" s="38"/>
      <c r="J100" s="39"/>
      <c r="K100" s="3"/>
    </row>
    <row r="101" spans="2:11" ht="16.5" customHeight="1" thickTop="1" x14ac:dyDescent="0.2"/>
    <row r="102" spans="2:11" ht="15.75" customHeight="1" x14ac:dyDescent="0.2">
      <c r="C102" s="2"/>
    </row>
    <row r="103" spans="2:11" ht="15.75" customHeight="1" x14ac:dyDescent="0.2">
      <c r="C103" s="2"/>
    </row>
    <row r="104" spans="2:11" ht="15.75" customHeight="1" x14ac:dyDescent="0.2">
      <c r="C104" s="2"/>
    </row>
  </sheetData>
  <sheetProtection algorithmName="SHA-512" hashValue="D6yN3fZJDp2a4mlLeIpET/loP4hmIgZqpZFFHQDuzWh8PbgSfz5RzZEnMIQjW2MTB2e5UwmCMoyG3zgi2lVu7Q==" saltValue="KZRGX3WFBatc4NEeCUqiOw==" spinCount="100000" sheet="1" objects="1" scenarios="1"/>
  <mergeCells count="29">
    <mergeCell ref="B29:J29"/>
    <mergeCell ref="B30:J30"/>
    <mergeCell ref="B31:J31"/>
    <mergeCell ref="B32:J32"/>
    <mergeCell ref="B33:J33"/>
    <mergeCell ref="B19:C19"/>
    <mergeCell ref="B20:C20"/>
    <mergeCell ref="B21:C21"/>
    <mergeCell ref="B24:C24"/>
    <mergeCell ref="B25:C25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3:C13"/>
    <mergeCell ref="B2:C2"/>
    <mergeCell ref="B3:C3"/>
    <mergeCell ref="B4:C4"/>
    <mergeCell ref="B5:C5"/>
    <mergeCell ref="B6:C6"/>
    <mergeCell ref="F39:G39"/>
    <mergeCell ref="I39:J39"/>
    <mergeCell ref="D40:E40"/>
    <mergeCell ref="I97:I98"/>
  </mergeCells>
  <phoneticPr fontId="0" type="noConversion"/>
  <conditionalFormatting sqref="H41:H52">
    <cfRule type="cellIs" dxfId="6" priority="7" operator="equal">
      <formula>0</formula>
    </cfRule>
  </conditionalFormatting>
  <conditionalFormatting sqref="J41:J52 H58:H95 J58:J95">
    <cfRule type="cellIs" dxfId="5" priority="6" operator="equal">
      <formula>0</formula>
    </cfRule>
  </conditionalFormatting>
  <conditionalFormatting sqref="H54 J54">
    <cfRule type="cellIs" dxfId="4" priority="5" operator="equal">
      <formula>0</formula>
    </cfRule>
  </conditionalFormatting>
  <conditionalFormatting sqref="H97">
    <cfRule type="cellIs" dxfId="3" priority="4" operator="equal">
      <formula>0</formula>
    </cfRule>
  </conditionalFormatting>
  <conditionalFormatting sqref="H99">
    <cfRule type="cellIs" dxfId="2" priority="3" operator="equal">
      <formula>0</formula>
    </cfRule>
  </conditionalFormatting>
  <conditionalFormatting sqref="J98">
    <cfRule type="cellIs" dxfId="1" priority="2" operator="equal">
      <formula>0</formula>
    </cfRule>
  </conditionalFormatting>
  <conditionalFormatting sqref="H100">
    <cfRule type="cellIs" dxfId="0" priority="1" operator="equal">
      <formula>0</formula>
    </cfRule>
  </conditionalFormatting>
  <printOptions horizontalCentered="1"/>
  <pageMargins left="7.874015748031496E-2" right="7.874015748031496E-2" top="7.874015748031496E-2" bottom="7.874015748031496E-2" header="0" footer="0"/>
  <pageSetup paperSize="9" scale="74" fitToHeight="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07222825-62ea-40f3-96b5-5375c07996e2}" enabled="1" method="Privileged" siteId="{90c7a20a-f34b-40bf-bc48-b9253b6f5d2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TRANSPAC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La_Boutique</dc:title>
  <dc:creator>frichard</dc:creator>
  <cp:lastModifiedBy>RICHARD Fabien AE OA</cp:lastModifiedBy>
  <cp:lastPrinted>2026-10-01T16:19:28Z</cp:lastPrinted>
  <dcterms:created xsi:type="dcterms:W3CDTF">2003-12-17T11:45:50Z</dcterms:created>
  <dcterms:modified xsi:type="dcterms:W3CDTF">2026-10-01T16:21:33Z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MSIP_Label_07222825-62ea-40f3-96b5-5375c07996e2_Enabled">
    <vt:lpwstr>true</vt:lpwstr>
  </property>
  <property fmtid="{D5CDD505-2E9C-101B-9397-08002B2CF9AE}" pid="9" name="MSIP_Label_07222825-62ea-40f3-96b5-5375c07996e2_SetDate">
    <vt:lpwstr>2022-07-25T13:13:42Z</vt:lpwstr>
  </property>
  <property fmtid="{D5CDD505-2E9C-101B-9397-08002B2CF9AE}" pid="10" name="MSIP_Label_07222825-62ea-40f3-96b5-5375c07996e2_Method">
    <vt:lpwstr>Privileged</vt:lpwstr>
  </property>
  <property fmtid="{D5CDD505-2E9C-101B-9397-08002B2CF9AE}" pid="11" name="MSIP_Label_07222825-62ea-40f3-96b5-5375c07996e2_Name">
    <vt:lpwstr>unrestricted_parent.2</vt:lpwstr>
  </property>
  <property fmtid="{D5CDD505-2E9C-101B-9397-08002B2CF9AE}" pid="12" name="MSIP_Label_07222825-62ea-40f3-96b5-5375c07996e2_SiteId">
    <vt:lpwstr>90c7a20a-f34b-40bf-bc48-b9253b6f5d20</vt:lpwstr>
  </property>
  <property fmtid="{D5CDD505-2E9C-101B-9397-08002B2CF9AE}" pid="13" name="MSIP_Label_07222825-62ea-40f3-96b5-5375c07996e2_ActionId">
    <vt:lpwstr>fc02cdb2-3fb4-4e5d-a9ec-9d63a79d6910</vt:lpwstr>
  </property>
  <property fmtid="{D5CDD505-2E9C-101B-9397-08002B2CF9AE}" pid="14" name="MSIP_Label_07222825-62ea-40f3-96b5-5375c07996e2_ContentBits">
    <vt:lpwstr>0</vt:lpwstr>
  </property>
</Properties>
</file>